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E:\OPĆINA PROLOŽAC\2023\ZAVRŠNI OPĆINA PROLOŽAC ZAVRŠNI 2022. - 10.2.2023. -\ZAVRŠNI 2022\"/>
    </mc:Choice>
  </mc:AlternateContent>
  <xr:revisionPtr revIDLastSave="0" documentId="13_ncr:1_{5F9EC92B-481F-47D7-ADD8-CCFE9CB12FF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D650" i="4" l="1"/>
  <c r="E117" i="6"/>
  <c r="E7" i="6"/>
  <c r="E6" i="6" s="1"/>
  <c r="E18" i="5"/>
  <c r="E662" i="4"/>
  <c r="E661" i="4"/>
  <c r="E606" i="4"/>
  <c r="E260" i="4"/>
  <c r="E214" i="4"/>
  <c r="E122" i="4"/>
  <c r="E117" i="4"/>
  <c r="E94" i="4"/>
  <c r="E33" i="4"/>
  <c r="E31" i="4"/>
  <c r="L1429" i="9"/>
  <c r="J1429" i="9"/>
  <c r="F299" i="9"/>
  <c r="F298" i="9"/>
  <c r="F297" i="9"/>
  <c r="F296" i="9" s="1"/>
  <c r="F295" i="9"/>
  <c r="F294" i="9"/>
  <c r="F293" i="9"/>
  <c r="F292" i="9"/>
  <c r="F291" i="9"/>
  <c r="H290" i="9"/>
  <c r="G290" i="9"/>
  <c r="F290" i="9"/>
  <c r="F289" i="9"/>
  <c r="H288" i="9"/>
  <c r="G288" i="9"/>
  <c r="E288" i="9" s="1"/>
  <c r="F288" i="9"/>
  <c r="F287" i="9"/>
  <c r="F286" i="9"/>
  <c r="H285" i="9"/>
  <c r="E285" i="9" s="1"/>
  <c r="B285" i="9" s="1"/>
  <c r="G285" i="9"/>
  <c r="F285" i="9"/>
  <c r="H284" i="9"/>
  <c r="G284" i="9"/>
  <c r="F284" i="9"/>
  <c r="H283" i="9"/>
  <c r="G283" i="9"/>
  <c r="F283" i="9"/>
  <c r="F282" i="9"/>
  <c r="H281" i="9"/>
  <c r="G281" i="9"/>
  <c r="F281" i="9"/>
  <c r="H280" i="9"/>
  <c r="G280" i="9"/>
  <c r="E280" i="9" s="1"/>
  <c r="B280" i="9" s="1"/>
  <c r="F280" i="9"/>
  <c r="H279" i="9"/>
  <c r="G279" i="9"/>
  <c r="F279" i="9"/>
  <c r="F278" i="9"/>
  <c r="F277" i="9"/>
  <c r="F276" i="9"/>
  <c r="L274" i="9"/>
  <c r="F274" i="9" s="1"/>
  <c r="H274" i="9"/>
  <c r="I273" i="9"/>
  <c r="E273" i="9" s="1"/>
  <c r="H273" i="9"/>
  <c r="F273" i="9"/>
  <c r="B273" i="9"/>
  <c r="E272" i="9"/>
  <c r="M271" i="9"/>
  <c r="L271" i="9"/>
  <c r="F271" i="9" s="1"/>
  <c r="B271" i="9" s="1"/>
  <c r="E271" i="9"/>
  <c r="M270" i="9"/>
  <c r="L270" i="9"/>
  <c r="E270" i="9"/>
  <c r="M269" i="9"/>
  <c r="L269" i="9"/>
  <c r="E269" i="9"/>
  <c r="M268" i="9"/>
  <c r="L268" i="9"/>
  <c r="F268" i="9"/>
  <c r="E268" i="9"/>
  <c r="M267" i="9"/>
  <c r="L267" i="9"/>
  <c r="E267" i="9"/>
  <c r="M266" i="9"/>
  <c r="L266" i="9"/>
  <c r="F266" i="9" s="1"/>
  <c r="B266" i="9" s="1"/>
  <c r="E266" i="9"/>
  <c r="M265" i="9"/>
  <c r="L265" i="9"/>
  <c r="E265" i="9"/>
  <c r="M264" i="9"/>
  <c r="L264" i="9"/>
  <c r="F264" i="9" s="1"/>
  <c r="E264" i="9"/>
  <c r="M263" i="9"/>
  <c r="L263" i="9"/>
  <c r="F263" i="9" s="1"/>
  <c r="B263" i="9" s="1"/>
  <c r="E263" i="9"/>
  <c r="M262" i="9"/>
  <c r="L262" i="9"/>
  <c r="E262" i="9"/>
  <c r="M261" i="9"/>
  <c r="L261" i="9"/>
  <c r="E261" i="9"/>
  <c r="M260" i="9"/>
  <c r="F260" i="9" s="1"/>
  <c r="L260" i="9"/>
  <c r="E260" i="9"/>
  <c r="M259" i="9"/>
  <c r="L259" i="9"/>
  <c r="E259" i="9"/>
  <c r="M258" i="9"/>
  <c r="L258" i="9"/>
  <c r="F258" i="9" s="1"/>
  <c r="B258" i="9" s="1"/>
  <c r="E258" i="9"/>
  <c r="M257" i="9"/>
  <c r="F257" i="9" s="1"/>
  <c r="L257" i="9"/>
  <c r="E257" i="9"/>
  <c r="B257" i="9" s="1"/>
  <c r="M256" i="9"/>
  <c r="L256" i="9"/>
  <c r="F256" i="9" s="1"/>
  <c r="E256" i="9"/>
  <c r="M255" i="9"/>
  <c r="L255" i="9"/>
  <c r="F255" i="9" s="1"/>
  <c r="E255" i="9"/>
  <c r="M254" i="9"/>
  <c r="L254" i="9"/>
  <c r="E254" i="9"/>
  <c r="M253" i="9"/>
  <c r="L253" i="9"/>
  <c r="F253" i="9" s="1"/>
  <c r="E253" i="9"/>
  <c r="M252" i="9"/>
  <c r="L252" i="9"/>
  <c r="F252" i="9"/>
  <c r="E252" i="9"/>
  <c r="M251" i="9"/>
  <c r="L251" i="9"/>
  <c r="E251" i="9"/>
  <c r="M250" i="9"/>
  <c r="L250" i="9"/>
  <c r="F250" i="9" s="1"/>
  <c r="B250" i="9" s="1"/>
  <c r="E250" i="9"/>
  <c r="M249" i="9"/>
  <c r="L249" i="9"/>
  <c r="E249" i="9"/>
  <c r="M248" i="9"/>
  <c r="L248" i="9"/>
  <c r="F248" i="9" s="1"/>
  <c r="E248" i="9"/>
  <c r="M247" i="9"/>
  <c r="L247" i="9"/>
  <c r="F247" i="9" s="1"/>
  <c r="E247" i="9"/>
  <c r="M246" i="9"/>
  <c r="L246" i="9"/>
  <c r="E246" i="9"/>
  <c r="M245" i="9"/>
  <c r="L245" i="9"/>
  <c r="F245" i="9" s="1"/>
  <c r="E245" i="9"/>
  <c r="M244" i="9"/>
  <c r="F244" i="9" s="1"/>
  <c r="L244" i="9"/>
  <c r="E244" i="9"/>
  <c r="M243" i="9"/>
  <c r="L243" i="9"/>
  <c r="E243" i="9"/>
  <c r="M242" i="9"/>
  <c r="L242" i="9"/>
  <c r="F242" i="9" s="1"/>
  <c r="B242" i="9" s="1"/>
  <c r="E242" i="9"/>
  <c r="M241" i="9"/>
  <c r="L241" i="9"/>
  <c r="E241" i="9"/>
  <c r="M240" i="9"/>
  <c r="L240" i="9"/>
  <c r="F240" i="9" s="1"/>
  <c r="E240" i="9"/>
  <c r="B240" i="9" s="1"/>
  <c r="M239" i="9"/>
  <c r="L239" i="9"/>
  <c r="F239" i="9" s="1"/>
  <c r="E239" i="9"/>
  <c r="M238" i="9"/>
  <c r="L238" i="9"/>
  <c r="E238" i="9"/>
  <c r="M237" i="9"/>
  <c r="L237" i="9"/>
  <c r="F237" i="9" s="1"/>
  <c r="E237" i="9"/>
  <c r="M236" i="9"/>
  <c r="L236" i="9"/>
  <c r="F236" i="9"/>
  <c r="E236" i="9"/>
  <c r="M235" i="9"/>
  <c r="L235" i="9"/>
  <c r="E235" i="9"/>
  <c r="M234" i="9"/>
  <c r="L234" i="9"/>
  <c r="F234" i="9" s="1"/>
  <c r="B234" i="9" s="1"/>
  <c r="E234" i="9"/>
  <c r="M233" i="9"/>
  <c r="F233" i="9" s="1"/>
  <c r="L233" i="9"/>
  <c r="E233" i="9"/>
  <c r="M232" i="9"/>
  <c r="L232" i="9"/>
  <c r="F232" i="9" s="1"/>
  <c r="E232" i="9"/>
  <c r="M231" i="9"/>
  <c r="L231" i="9"/>
  <c r="F231" i="9" s="1"/>
  <c r="B231" i="9" s="1"/>
  <c r="E231" i="9"/>
  <c r="M230" i="9"/>
  <c r="L230" i="9"/>
  <c r="E230" i="9"/>
  <c r="M229" i="9"/>
  <c r="L229" i="9"/>
  <c r="E229" i="9"/>
  <c r="M228" i="9"/>
  <c r="F228" i="9" s="1"/>
  <c r="L228" i="9"/>
  <c r="E228" i="9"/>
  <c r="M227" i="9"/>
  <c r="L227" i="9"/>
  <c r="E227" i="9"/>
  <c r="M226" i="9"/>
  <c r="L226" i="9"/>
  <c r="E226" i="9"/>
  <c r="H225" i="9"/>
  <c r="G225" i="9"/>
  <c r="F225" i="9"/>
  <c r="M224" i="9"/>
  <c r="L224" i="9"/>
  <c r="F224" i="9" s="1"/>
  <c r="E224" i="9"/>
  <c r="M223" i="9"/>
  <c r="L223" i="9"/>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H157" i="9"/>
  <c r="G157" i="9"/>
  <c r="F157" i="9"/>
  <c r="H156" i="9"/>
  <c r="G156" i="9"/>
  <c r="F156" i="9"/>
  <c r="H155" i="9"/>
  <c r="G155" i="9"/>
  <c r="F155" i="9"/>
  <c r="H154" i="9"/>
  <c r="G154" i="9"/>
  <c r="E154" i="9" s="1"/>
  <c r="F154" i="9"/>
  <c r="H153" i="9"/>
  <c r="G153" i="9"/>
  <c r="F153" i="9"/>
  <c r="H152" i="9"/>
  <c r="G152" i="9"/>
  <c r="F152" i="9"/>
  <c r="H151" i="9"/>
  <c r="G151" i="9"/>
  <c r="F151" i="9"/>
  <c r="E151" i="9"/>
  <c r="B151" i="9" s="1"/>
  <c r="H150" i="9"/>
  <c r="G150" i="9"/>
  <c r="F150" i="9"/>
  <c r="E150" i="9"/>
  <c r="H149" i="9"/>
  <c r="G149" i="9"/>
  <c r="F149" i="9"/>
  <c r="H148" i="9"/>
  <c r="G148" i="9"/>
  <c r="F148" i="9"/>
  <c r="H147" i="9"/>
  <c r="G147" i="9"/>
  <c r="F147" i="9"/>
  <c r="H146" i="9"/>
  <c r="G146" i="9"/>
  <c r="E146" i="9" s="1"/>
  <c r="F146" i="9"/>
  <c r="H145" i="9"/>
  <c r="G145" i="9"/>
  <c r="F145" i="9"/>
  <c r="H144" i="9"/>
  <c r="G144" i="9"/>
  <c r="F144" i="9"/>
  <c r="H143" i="9"/>
  <c r="E143" i="9" s="1"/>
  <c r="B143" i="9" s="1"/>
  <c r="G143" i="9"/>
  <c r="F143" i="9"/>
  <c r="F142" i="9"/>
  <c r="H141" i="9"/>
  <c r="G141" i="9"/>
  <c r="E141" i="9" s="1"/>
  <c r="B141" i="9" s="1"/>
  <c r="F141" i="9"/>
  <c r="H140" i="9"/>
  <c r="G140" i="9"/>
  <c r="F140" i="9"/>
  <c r="H139" i="9"/>
  <c r="E139" i="9" s="1"/>
  <c r="B139" i="9" s="1"/>
  <c r="G139" i="9"/>
  <c r="F139" i="9"/>
  <c r="H138" i="9"/>
  <c r="G138" i="9"/>
  <c r="E138" i="9" s="1"/>
  <c r="B138" i="9" s="1"/>
  <c r="F138" i="9"/>
  <c r="H137" i="9"/>
  <c r="G137" i="9"/>
  <c r="E137" i="9" s="1"/>
  <c r="B137" i="9" s="1"/>
  <c r="F137" i="9"/>
  <c r="H136" i="9"/>
  <c r="G136" i="9"/>
  <c r="E136" i="9" s="1"/>
  <c r="B136" i="9" s="1"/>
  <c r="F136" i="9"/>
  <c r="H135" i="9"/>
  <c r="E135" i="9" s="1"/>
  <c r="B135" i="9" s="1"/>
  <c r="G135" i="9"/>
  <c r="F135" i="9"/>
  <c r="H134" i="9"/>
  <c r="E134" i="9" s="1"/>
  <c r="B134" i="9" s="1"/>
  <c r="G134" i="9"/>
  <c r="F134" i="9"/>
  <c r="H133" i="9"/>
  <c r="G133" i="9"/>
  <c r="F133" i="9"/>
  <c r="H132" i="9"/>
  <c r="G132" i="9"/>
  <c r="E132" i="9" s="1"/>
  <c r="B132" i="9" s="1"/>
  <c r="F132" i="9"/>
  <c r="H131" i="9"/>
  <c r="G131" i="9"/>
  <c r="F131" i="9"/>
  <c r="H130" i="9"/>
  <c r="G130" i="9"/>
  <c r="F130" i="9"/>
  <c r="E130" i="9"/>
  <c r="B130" i="9" s="1"/>
  <c r="H129" i="9"/>
  <c r="G129" i="9"/>
  <c r="F129" i="9"/>
  <c r="H128" i="9"/>
  <c r="G128" i="9"/>
  <c r="F128" i="9"/>
  <c r="H127" i="9"/>
  <c r="G127" i="9"/>
  <c r="F127" i="9"/>
  <c r="H126" i="9"/>
  <c r="G126" i="9"/>
  <c r="E126" i="9" s="1"/>
  <c r="B126" i="9" s="1"/>
  <c r="F126" i="9"/>
  <c r="H125" i="9"/>
  <c r="G125" i="9"/>
  <c r="E125" i="9" s="1"/>
  <c r="B125" i="9" s="1"/>
  <c r="F125" i="9"/>
  <c r="H124" i="9"/>
  <c r="G124" i="9"/>
  <c r="F124" i="9"/>
  <c r="H123" i="9"/>
  <c r="E123" i="9" s="1"/>
  <c r="B123" i="9" s="1"/>
  <c r="G123" i="9"/>
  <c r="F123" i="9"/>
  <c r="H122" i="9"/>
  <c r="G122" i="9"/>
  <c r="E122" i="9" s="1"/>
  <c r="B122" i="9" s="1"/>
  <c r="F122" i="9"/>
  <c r="H121" i="9"/>
  <c r="G121" i="9"/>
  <c r="E121" i="9" s="1"/>
  <c r="B121" i="9" s="1"/>
  <c r="F121" i="9"/>
  <c r="H120" i="9"/>
  <c r="G120" i="9"/>
  <c r="E120" i="9" s="1"/>
  <c r="B120" i="9" s="1"/>
  <c r="F120" i="9"/>
  <c r="H119" i="9"/>
  <c r="E119" i="9" s="1"/>
  <c r="B119" i="9" s="1"/>
  <c r="G119" i="9"/>
  <c r="F119" i="9"/>
  <c r="H118" i="9"/>
  <c r="E118" i="9" s="1"/>
  <c r="B118" i="9" s="1"/>
  <c r="G118" i="9"/>
  <c r="F118" i="9"/>
  <c r="H117" i="9"/>
  <c r="G117" i="9"/>
  <c r="F117" i="9"/>
  <c r="H116" i="9"/>
  <c r="G116" i="9"/>
  <c r="E116" i="9" s="1"/>
  <c r="B116" i="9" s="1"/>
  <c r="F116" i="9"/>
  <c r="H115" i="9"/>
  <c r="G115" i="9"/>
  <c r="F115" i="9"/>
  <c r="H114" i="9"/>
  <c r="G114" i="9"/>
  <c r="F114" i="9"/>
  <c r="E114" i="9"/>
  <c r="B114" i="9" s="1"/>
  <c r="H113" i="9"/>
  <c r="G113" i="9"/>
  <c r="F113" i="9"/>
  <c r="H112" i="9"/>
  <c r="G112" i="9"/>
  <c r="F112" i="9"/>
  <c r="H111" i="9"/>
  <c r="G111" i="9"/>
  <c r="F111" i="9"/>
  <c r="H110" i="9"/>
  <c r="G110" i="9"/>
  <c r="F110" i="9"/>
  <c r="H109" i="9"/>
  <c r="G109" i="9"/>
  <c r="E109" i="9" s="1"/>
  <c r="B109" i="9" s="1"/>
  <c r="F109" i="9"/>
  <c r="H108" i="9"/>
  <c r="G108" i="9"/>
  <c r="F108" i="9"/>
  <c r="H107" i="9"/>
  <c r="G107" i="9"/>
  <c r="F107" i="9"/>
  <c r="E107" i="9"/>
  <c r="B107" i="9" s="1"/>
  <c r="H106" i="9"/>
  <c r="G106" i="9"/>
  <c r="F106" i="9"/>
  <c r="E106" i="9"/>
  <c r="B106" i="9" s="1"/>
  <c r="H105" i="9"/>
  <c r="G105" i="9"/>
  <c r="F105" i="9"/>
  <c r="H104" i="9"/>
  <c r="G104" i="9"/>
  <c r="F104" i="9"/>
  <c r="H103" i="9"/>
  <c r="G103" i="9"/>
  <c r="F103" i="9"/>
  <c r="H102" i="9"/>
  <c r="G102" i="9"/>
  <c r="E102" i="9" s="1"/>
  <c r="B102" i="9" s="1"/>
  <c r="F102" i="9"/>
  <c r="H101" i="9"/>
  <c r="G101" i="9"/>
  <c r="E101" i="9" s="1"/>
  <c r="B101" i="9" s="1"/>
  <c r="F101" i="9"/>
  <c r="H100" i="9"/>
  <c r="G100" i="9"/>
  <c r="F100" i="9"/>
  <c r="H99" i="9"/>
  <c r="E99" i="9" s="1"/>
  <c r="B99" i="9" s="1"/>
  <c r="G99" i="9"/>
  <c r="F99" i="9"/>
  <c r="H98" i="9"/>
  <c r="E98" i="9" s="1"/>
  <c r="B98" i="9" s="1"/>
  <c r="G98" i="9"/>
  <c r="F98" i="9"/>
  <c r="H97" i="9"/>
  <c r="G97" i="9"/>
  <c r="F97" i="9"/>
  <c r="H96" i="9"/>
  <c r="G96" i="9"/>
  <c r="E96" i="9" s="1"/>
  <c r="B96" i="9" s="1"/>
  <c r="F96" i="9"/>
  <c r="H95" i="9"/>
  <c r="G95" i="9"/>
  <c r="F95" i="9"/>
  <c r="H94" i="9"/>
  <c r="G94" i="9"/>
  <c r="F94" i="9"/>
  <c r="E94" i="9"/>
  <c r="B94" i="9" s="1"/>
  <c r="H93" i="9"/>
  <c r="G93" i="9"/>
  <c r="F93" i="9"/>
  <c r="H92" i="9"/>
  <c r="G92" i="9"/>
  <c r="F92" i="9"/>
  <c r="H91" i="9"/>
  <c r="G91" i="9"/>
  <c r="F91" i="9"/>
  <c r="H90" i="9"/>
  <c r="G90" i="9"/>
  <c r="E90" i="9" s="1"/>
  <c r="B90" i="9" s="1"/>
  <c r="F90" i="9"/>
  <c r="H89" i="9"/>
  <c r="G89" i="9"/>
  <c r="E89" i="9" s="1"/>
  <c r="F89" i="9"/>
  <c r="H88" i="9"/>
  <c r="G88" i="9"/>
  <c r="E88" i="9" s="1"/>
  <c r="B88" i="9" s="1"/>
  <c r="F88" i="9"/>
  <c r="H87" i="9"/>
  <c r="E87" i="9" s="1"/>
  <c r="B87" i="9" s="1"/>
  <c r="G87" i="9"/>
  <c r="F87" i="9"/>
  <c r="H86" i="9"/>
  <c r="E86" i="9" s="1"/>
  <c r="B86" i="9" s="1"/>
  <c r="G86" i="9"/>
  <c r="F86" i="9"/>
  <c r="H85" i="9"/>
  <c r="G85" i="9"/>
  <c r="F85" i="9"/>
  <c r="H84" i="9"/>
  <c r="G84" i="9"/>
  <c r="E84" i="9" s="1"/>
  <c r="B84" i="9" s="1"/>
  <c r="F84" i="9"/>
  <c r="H83" i="9"/>
  <c r="G83" i="9"/>
  <c r="F83" i="9"/>
  <c r="H82" i="9"/>
  <c r="G82" i="9"/>
  <c r="E82" i="9" s="1"/>
  <c r="B82" i="9" s="1"/>
  <c r="F82" i="9"/>
  <c r="H81" i="9"/>
  <c r="G81" i="9"/>
  <c r="E81" i="9" s="1"/>
  <c r="F81" i="9"/>
  <c r="H80" i="9"/>
  <c r="G80" i="9"/>
  <c r="F80" i="9"/>
  <c r="H79" i="9"/>
  <c r="E79" i="9" s="1"/>
  <c r="B79" i="9" s="1"/>
  <c r="G79" i="9"/>
  <c r="F79" i="9"/>
  <c r="H78" i="9"/>
  <c r="G78" i="9"/>
  <c r="E78" i="9" s="1"/>
  <c r="B78" i="9" s="1"/>
  <c r="F78" i="9"/>
  <c r="H77" i="9"/>
  <c r="G77" i="9"/>
  <c r="E77" i="9" s="1"/>
  <c r="B77" i="9" s="1"/>
  <c r="F77" i="9"/>
  <c r="H76" i="9"/>
  <c r="G76" i="9"/>
  <c r="E76" i="9" s="1"/>
  <c r="B76" i="9" s="1"/>
  <c r="F76" i="9"/>
  <c r="H75" i="9"/>
  <c r="E75" i="9" s="1"/>
  <c r="G75" i="9"/>
  <c r="F75" i="9"/>
  <c r="B75" i="9"/>
  <c r="H74" i="9"/>
  <c r="G74" i="9"/>
  <c r="F74" i="9"/>
  <c r="E74" i="9"/>
  <c r="B74" i="9" s="1"/>
  <c r="H73" i="9"/>
  <c r="G73" i="9"/>
  <c r="F73" i="9"/>
  <c r="H72" i="9"/>
  <c r="G72" i="9"/>
  <c r="F72" i="9"/>
  <c r="H71" i="9"/>
  <c r="G71" i="9"/>
  <c r="F71" i="9"/>
  <c r="H70" i="9"/>
  <c r="G70" i="9"/>
  <c r="E70" i="9" s="1"/>
  <c r="B70" i="9" s="1"/>
  <c r="F70" i="9"/>
  <c r="H69" i="9"/>
  <c r="G69" i="9"/>
  <c r="F69" i="9"/>
  <c r="H68" i="9"/>
  <c r="G68" i="9"/>
  <c r="F68" i="9"/>
  <c r="H67" i="9"/>
  <c r="G67" i="9"/>
  <c r="F67" i="9"/>
  <c r="H66" i="9"/>
  <c r="G66" i="9"/>
  <c r="E66" i="9" s="1"/>
  <c r="B66" i="9" s="1"/>
  <c r="F66" i="9"/>
  <c r="H65" i="9"/>
  <c r="G65" i="9"/>
  <c r="E65" i="9" s="1"/>
  <c r="F65" i="9"/>
  <c r="H64" i="9"/>
  <c r="G64" i="9"/>
  <c r="E64" i="9" s="1"/>
  <c r="B64" i="9" s="1"/>
  <c r="F64" i="9"/>
  <c r="H63" i="9"/>
  <c r="E63" i="9" s="1"/>
  <c r="B63" i="9" s="1"/>
  <c r="G63" i="9"/>
  <c r="F63" i="9"/>
  <c r="H62" i="9"/>
  <c r="E62" i="9" s="1"/>
  <c r="B62" i="9" s="1"/>
  <c r="G62" i="9"/>
  <c r="F62" i="9"/>
  <c r="H61" i="9"/>
  <c r="G61" i="9"/>
  <c r="F61" i="9"/>
  <c r="H60" i="9"/>
  <c r="G60" i="9"/>
  <c r="E60" i="9" s="1"/>
  <c r="B60" i="9" s="1"/>
  <c r="F60" i="9"/>
  <c r="H59" i="9"/>
  <c r="G59" i="9"/>
  <c r="F59" i="9"/>
  <c r="H58" i="9"/>
  <c r="G58" i="9"/>
  <c r="F58" i="9"/>
  <c r="E58" i="9"/>
  <c r="B58" i="9" s="1"/>
  <c r="H57" i="9"/>
  <c r="G57" i="9"/>
  <c r="F57" i="9"/>
  <c r="H56" i="9"/>
  <c r="G56" i="9"/>
  <c r="F56" i="9"/>
  <c r="H55" i="9"/>
  <c r="E55" i="9" s="1"/>
  <c r="B55" i="9" s="1"/>
  <c r="G55" i="9"/>
  <c r="F55" i="9"/>
  <c r="H54" i="9"/>
  <c r="G54" i="9"/>
  <c r="E54" i="9" s="1"/>
  <c r="B54" i="9" s="1"/>
  <c r="F54" i="9"/>
  <c r="H53" i="9"/>
  <c r="G53" i="9"/>
  <c r="E53" i="9" s="1"/>
  <c r="B53" i="9" s="1"/>
  <c r="F53" i="9"/>
  <c r="H52" i="9"/>
  <c r="G52" i="9"/>
  <c r="F52" i="9"/>
  <c r="H51" i="9"/>
  <c r="G51" i="9"/>
  <c r="F51" i="9"/>
  <c r="H50" i="9"/>
  <c r="G50" i="9"/>
  <c r="E50" i="9" s="1"/>
  <c r="B50" i="9" s="1"/>
  <c r="F50" i="9"/>
  <c r="H49" i="9"/>
  <c r="G49" i="9"/>
  <c r="F49" i="9"/>
  <c r="H48" i="9"/>
  <c r="G48" i="9"/>
  <c r="E48" i="9" s="1"/>
  <c r="B48" i="9" s="1"/>
  <c r="F48" i="9"/>
  <c r="H47" i="9"/>
  <c r="G47" i="9"/>
  <c r="F47" i="9"/>
  <c r="H46" i="9"/>
  <c r="E46" i="9" s="1"/>
  <c r="B46" i="9" s="1"/>
  <c r="G46" i="9"/>
  <c r="F46" i="9"/>
  <c r="H45" i="9"/>
  <c r="G45" i="9"/>
  <c r="F45" i="9"/>
  <c r="H44" i="9"/>
  <c r="G44" i="9"/>
  <c r="F44" i="9"/>
  <c r="H43" i="9"/>
  <c r="G43" i="9"/>
  <c r="F43" i="9"/>
  <c r="H42" i="9"/>
  <c r="G42" i="9"/>
  <c r="F42" i="9"/>
  <c r="H41" i="9"/>
  <c r="G41" i="9"/>
  <c r="F41" i="9"/>
  <c r="H40" i="9"/>
  <c r="G40" i="9"/>
  <c r="E40" i="9" s="1"/>
  <c r="B40" i="9" s="1"/>
  <c r="F40" i="9"/>
  <c r="H39" i="9"/>
  <c r="G39" i="9"/>
  <c r="F39" i="9"/>
  <c r="H38" i="9"/>
  <c r="G38" i="9"/>
  <c r="F38" i="9"/>
  <c r="E38" i="9"/>
  <c r="B38" i="9" s="1"/>
  <c r="H37" i="9"/>
  <c r="G37" i="9"/>
  <c r="F37" i="9"/>
  <c r="H36" i="9"/>
  <c r="G36" i="9"/>
  <c r="F36" i="9"/>
  <c r="H35" i="9"/>
  <c r="G35" i="9"/>
  <c r="F35" i="9"/>
  <c r="H34" i="9"/>
  <c r="G34" i="9"/>
  <c r="E34" i="9" s="1"/>
  <c r="B34" i="9" s="1"/>
  <c r="F34" i="9"/>
  <c r="H33" i="9"/>
  <c r="G33" i="9"/>
  <c r="F33" i="9"/>
  <c r="H32" i="9"/>
  <c r="G32" i="9"/>
  <c r="F32" i="9"/>
  <c r="H31" i="9"/>
  <c r="G31" i="9"/>
  <c r="F31" i="9"/>
  <c r="H30" i="9"/>
  <c r="G30" i="9"/>
  <c r="F30" i="9"/>
  <c r="E30" i="9"/>
  <c r="B30" i="9" s="1"/>
  <c r="H29" i="9"/>
  <c r="G29" i="9"/>
  <c r="E29" i="9" s="1"/>
  <c r="B29" i="9" s="1"/>
  <c r="F29" i="9"/>
  <c r="H28" i="9"/>
  <c r="G28" i="9"/>
  <c r="F28" i="9"/>
  <c r="H27" i="9"/>
  <c r="G27" i="9"/>
  <c r="F27" i="9"/>
  <c r="H26" i="9"/>
  <c r="G26" i="9"/>
  <c r="E26" i="9" s="1"/>
  <c r="B26" i="9" s="1"/>
  <c r="F26" i="9"/>
  <c r="H25" i="9"/>
  <c r="G25" i="9"/>
  <c r="E25" i="9" s="1"/>
  <c r="F25" i="9"/>
  <c r="H24" i="9"/>
  <c r="G24" i="9"/>
  <c r="F24" i="9"/>
  <c r="H23" i="9"/>
  <c r="E23" i="9" s="1"/>
  <c r="B23" i="9" s="1"/>
  <c r="G23" i="9"/>
  <c r="F23" i="9"/>
  <c r="H22" i="9"/>
  <c r="G22" i="9"/>
  <c r="E22" i="9" s="1"/>
  <c r="B22" i="9" s="1"/>
  <c r="F22" i="9"/>
  <c r="H21" i="9"/>
  <c r="G21" i="9"/>
  <c r="E21" i="9" s="1"/>
  <c r="B21" i="9" s="1"/>
  <c r="F21" i="9"/>
  <c r="F20" i="9"/>
  <c r="F4" i="9"/>
  <c r="O3" i="9"/>
  <c r="G274" i="9" s="1"/>
  <c r="E274" i="9" s="1"/>
  <c r="B274" i="9" s="1"/>
  <c r="I3" i="9"/>
  <c r="G164" i="9" s="1"/>
  <c r="H3" i="9"/>
  <c r="G3" i="9"/>
  <c r="D101" i="8"/>
  <c r="D95" i="8"/>
  <c r="D90" i="8"/>
  <c r="D85" i="8"/>
  <c r="D80" i="8"/>
  <c r="D75" i="8"/>
  <c r="D70" i="8"/>
  <c r="D65" i="8"/>
  <c r="D60" i="8"/>
  <c r="D55" i="8"/>
  <c r="D50" i="8"/>
  <c r="D44" i="8"/>
  <c r="D36" i="8"/>
  <c r="D26" i="8"/>
  <c r="D24" i="8" s="1"/>
  <c r="C1499" i="1" s="1"/>
  <c r="D18" i="8"/>
  <c r="D8" i="8"/>
  <c r="E44" i="7"/>
  <c r="D44" i="7"/>
  <c r="H32" i="3" s="1"/>
  <c r="E39" i="7"/>
  <c r="D39" i="7"/>
  <c r="E30" i="7"/>
  <c r="D30" i="7"/>
  <c r="C1461" i="1" s="1"/>
  <c r="E23" i="7"/>
  <c r="D23" i="7"/>
  <c r="E14" i="7"/>
  <c r="D1445" i="1" s="1"/>
  <c r="D14" i="7"/>
  <c r="E7" i="7"/>
  <c r="D7"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412" i="1" s="1"/>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F39" i="6" s="1"/>
  <c r="D39" i="6"/>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2" i="6"/>
  <c r="F11" i="6"/>
  <c r="F10" i="6"/>
  <c r="E10" i="6"/>
  <c r="D10" i="6"/>
  <c r="F9" i="6"/>
  <c r="F8" i="6"/>
  <c r="F7"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E245" i="5" s="1"/>
  <c r="D1222" i="1" s="1"/>
  <c r="D246" i="5"/>
  <c r="F244" i="5"/>
  <c r="F243" i="5"/>
  <c r="E242" i="5"/>
  <c r="D242" i="5"/>
  <c r="F241" i="5"/>
  <c r="F240" i="5"/>
  <c r="E239" i="5"/>
  <c r="E238" i="5" s="1"/>
  <c r="D239" i="5"/>
  <c r="F239" i="5" s="1"/>
  <c r="D238" i="5"/>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D146" i="5"/>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F79" i="5"/>
  <c r="E79" i="5"/>
  <c r="D79" i="5"/>
  <c r="E78" i="5"/>
  <c r="D1056" i="1" s="1"/>
  <c r="G1056" i="1" s="1"/>
  <c r="D78"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8" i="4"/>
  <c r="F627" i="4"/>
  <c r="E626" i="4"/>
  <c r="E625" i="4" s="1"/>
  <c r="D626" i="4"/>
  <c r="F626"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E605" i="4"/>
  <c r="D605" i="4"/>
  <c r="F605" i="4" s="1"/>
  <c r="F604" i="4"/>
  <c r="F603" i="4"/>
  <c r="E603" i="4"/>
  <c r="H142" i="9" s="1"/>
  <c r="D603" i="4"/>
  <c r="G142" i="9" s="1"/>
  <c r="F602" i="4"/>
  <c r="F601" i="4"/>
  <c r="F600" i="4"/>
  <c r="E599" i="4"/>
  <c r="D599" i="4"/>
  <c r="F599" i="4" s="1"/>
  <c r="F598" i="4"/>
  <c r="F597" i="4"/>
  <c r="F596" i="4"/>
  <c r="F595" i="4"/>
  <c r="F594" i="4"/>
  <c r="E594" i="4"/>
  <c r="D594" i="4"/>
  <c r="D593" i="4" s="1"/>
  <c r="F593" i="4" s="1"/>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E528"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C479" i="1"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E459" i="4" s="1"/>
  <c r="D466" i="4"/>
  <c r="F466" i="4" s="1"/>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F418" i="4"/>
  <c r="E418" i="4"/>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59" i="1" s="1"/>
  <c r="D364" i="4"/>
  <c r="C359" i="1" s="1"/>
  <c r="F362" i="4"/>
  <c r="F361" i="4"/>
  <c r="F360" i="4"/>
  <c r="F359" i="4"/>
  <c r="F358" i="4"/>
  <c r="F357" i="4"/>
  <c r="E356" i="4"/>
  <c r="D356" i="4"/>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E288" i="4"/>
  <c r="D284" i="1" s="1"/>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D263" i="4" s="1"/>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F216" i="4"/>
  <c r="E216" i="4"/>
  <c r="D216" i="4"/>
  <c r="D215" i="4" s="1"/>
  <c r="E215" i="4"/>
  <c r="D211" i="1" s="1"/>
  <c r="F214" i="4"/>
  <c r="F213" i="4"/>
  <c r="F212" i="4"/>
  <c r="F211" i="4"/>
  <c r="E210" i="4"/>
  <c r="D210" i="4"/>
  <c r="F210" i="4" s="1"/>
  <c r="F209" i="4"/>
  <c r="F208" i="4"/>
  <c r="F207" i="4"/>
  <c r="F206" i="4"/>
  <c r="F205" i="4"/>
  <c r="F204" i="4"/>
  <c r="F203" i="4"/>
  <c r="E202" i="4"/>
  <c r="D198" i="1" s="1"/>
  <c r="G198" i="1" s="1"/>
  <c r="D202" i="4"/>
  <c r="F202" i="4" s="1"/>
  <c r="F201" i="4"/>
  <c r="F200" i="4"/>
  <c r="F199" i="4"/>
  <c r="F198" i="4"/>
  <c r="F197" i="4"/>
  <c r="E197" i="4"/>
  <c r="D197" i="4"/>
  <c r="D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5" i="1" s="1"/>
  <c r="D169" i="4"/>
  <c r="F169" i="4" s="1"/>
  <c r="F168" i="4"/>
  <c r="F167" i="4"/>
  <c r="F166" i="4"/>
  <c r="F165" i="4"/>
  <c r="E164" i="4"/>
  <c r="D164" i="4"/>
  <c r="F164" i="4" s="1"/>
  <c r="D163" i="4"/>
  <c r="C159" i="1" s="1"/>
  <c r="F162" i="4"/>
  <c r="F161" i="4"/>
  <c r="F160" i="4"/>
  <c r="F159" i="4"/>
  <c r="E159" i="4"/>
  <c r="D159" i="4"/>
  <c r="F158" i="4"/>
  <c r="F157" i="4"/>
  <c r="F156" i="4"/>
  <c r="F155" i="4"/>
  <c r="F154" i="4"/>
  <c r="F153" i="4"/>
  <c r="E153" i="4"/>
  <c r="E152" i="4" s="1"/>
  <c r="D148" i="1" s="1"/>
  <c r="D153" i="4"/>
  <c r="D152" i="4"/>
  <c r="F150" i="4"/>
  <c r="F149" i="4"/>
  <c r="F148" i="4"/>
  <c r="F147" i="4"/>
  <c r="F146" i="4"/>
  <c r="F145" i="4"/>
  <c r="F144" i="4"/>
  <c r="F143" i="4"/>
  <c r="F142" i="4"/>
  <c r="F141" i="4"/>
  <c r="E140" i="4"/>
  <c r="E139" i="4" s="1"/>
  <c r="D140" i="4"/>
  <c r="F140" i="4" s="1"/>
  <c r="D139" i="4"/>
  <c r="F139" i="4" s="1"/>
  <c r="F138" i="4"/>
  <c r="F137" i="4"/>
  <c r="F136" i="4"/>
  <c r="F135" i="4"/>
  <c r="F134" i="4"/>
  <c r="E134" i="4"/>
  <c r="D134" i="4"/>
  <c r="D133" i="4" s="1"/>
  <c r="F133" i="4" s="1"/>
  <c r="E133" i="4"/>
  <c r="F132" i="4"/>
  <c r="F131" i="4"/>
  <c r="F130" i="4"/>
  <c r="F129" i="4"/>
  <c r="E128" i="4"/>
  <c r="E124" i="4" s="1"/>
  <c r="D128" i="4"/>
  <c r="F128" i="4" s="1"/>
  <c r="F127" i="4"/>
  <c r="F126" i="4"/>
  <c r="F125" i="4"/>
  <c r="E125" i="4"/>
  <c r="D125" i="4"/>
  <c r="D124" i="4"/>
  <c r="F124" i="4" s="1"/>
  <c r="F123" i="4"/>
  <c r="F122" i="4"/>
  <c r="F121" i="4"/>
  <c r="E120" i="4"/>
  <c r="F120" i="4" s="1"/>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C79" i="1" s="1"/>
  <c r="F81" i="4"/>
  <c r="F80" i="4"/>
  <c r="F79" i="4"/>
  <c r="F78" i="4"/>
  <c r="F77" i="4"/>
  <c r="E77" i="4"/>
  <c r="D77" i="4"/>
  <c r="F76" i="4"/>
  <c r="F75" i="4"/>
  <c r="E74" i="4"/>
  <c r="D70" i="1" s="1"/>
  <c r="D74" i="4"/>
  <c r="F74" i="4" s="1"/>
  <c r="F73" i="4"/>
  <c r="F72" i="4"/>
  <c r="E71" i="4"/>
  <c r="D71" i="4"/>
  <c r="F71" i="4" s="1"/>
  <c r="F70" i="4"/>
  <c r="F69" i="4"/>
  <c r="E68" i="4"/>
  <c r="D68" i="4"/>
  <c r="F68" i="4" s="1"/>
  <c r="F67" i="4"/>
  <c r="F66" i="4"/>
  <c r="F65" i="4"/>
  <c r="E65" i="4"/>
  <c r="D65" i="4"/>
  <c r="F64" i="4"/>
  <c r="F63" i="4"/>
  <c r="E62" i="4"/>
  <c r="D62" i="4"/>
  <c r="F62" i="4" s="1"/>
  <c r="F61" i="4"/>
  <c r="F60" i="4"/>
  <c r="E59" i="4"/>
  <c r="D55" i="1" s="1"/>
  <c r="H55" i="1" s="1"/>
  <c r="D59" i="4"/>
  <c r="F58" i="4"/>
  <c r="F57" i="4"/>
  <c r="F56" i="4"/>
  <c r="F55" i="4"/>
  <c r="F54" i="4"/>
  <c r="E54" i="4"/>
  <c r="D54" i="4"/>
  <c r="F53" i="4"/>
  <c r="F52" i="4"/>
  <c r="E51" i="4"/>
  <c r="D51" i="4"/>
  <c r="C47" i="1"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G162" i="9" s="1"/>
  <c r="E162" i="9" s="1"/>
  <c r="B162" i="9" s="1"/>
  <c r="F16" i="4"/>
  <c r="F15" i="4"/>
  <c r="F14" i="4"/>
  <c r="F13" i="4"/>
  <c r="F12" i="4"/>
  <c r="F11" i="4"/>
  <c r="F10" i="4"/>
  <c r="F9" i="4"/>
  <c r="E8" i="4"/>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7" i="1"/>
  <c r="G1577" i="1"/>
  <c r="C1577" i="1"/>
  <c r="C1576" i="1"/>
  <c r="H1576" i="1" s="1"/>
  <c r="G1575" i="1"/>
  <c r="C1575" i="1"/>
  <c r="H1575" i="1" s="1"/>
  <c r="C1574" i="1"/>
  <c r="H1573" i="1"/>
  <c r="G1573" i="1"/>
  <c r="C1573" i="1"/>
  <c r="H1572" i="1"/>
  <c r="G1572" i="1"/>
  <c r="C1572" i="1"/>
  <c r="G1571" i="1"/>
  <c r="C1571" i="1"/>
  <c r="H1571" i="1" s="1"/>
  <c r="C1570" i="1"/>
  <c r="H1569" i="1"/>
  <c r="G1569" i="1"/>
  <c r="C1569" i="1"/>
  <c r="H1568" i="1"/>
  <c r="G1568" i="1"/>
  <c r="C1568" i="1"/>
  <c r="C1567" i="1"/>
  <c r="H1567" i="1" s="1"/>
  <c r="C1566" i="1"/>
  <c r="H1565" i="1"/>
  <c r="C1565" i="1"/>
  <c r="G1565" i="1" s="1"/>
  <c r="H1564" i="1"/>
  <c r="G1564" i="1"/>
  <c r="C1564" i="1"/>
  <c r="C1563" i="1"/>
  <c r="C1562" i="1"/>
  <c r="H1561" i="1"/>
  <c r="G1561" i="1"/>
  <c r="C1561" i="1"/>
  <c r="C1560" i="1"/>
  <c r="H1560" i="1" s="1"/>
  <c r="G1559" i="1"/>
  <c r="C1559" i="1"/>
  <c r="H1559" i="1" s="1"/>
  <c r="C1558" i="1"/>
  <c r="G1558" i="1" s="1"/>
  <c r="H1557" i="1"/>
  <c r="G1557" i="1"/>
  <c r="C1557" i="1"/>
  <c r="G1556" i="1"/>
  <c r="C1556" i="1"/>
  <c r="H1556" i="1" s="1"/>
  <c r="C1555" i="1"/>
  <c r="H1555" i="1" s="1"/>
  <c r="H1554" i="1"/>
  <c r="C1554" i="1"/>
  <c r="G1554" i="1" s="1"/>
  <c r="H1553" i="1"/>
  <c r="G1553" i="1"/>
  <c r="C1553" i="1"/>
  <c r="H1552" i="1"/>
  <c r="C1552" i="1"/>
  <c r="G1552" i="1" s="1"/>
  <c r="G1551" i="1"/>
  <c r="C1551" i="1"/>
  <c r="H1551" i="1" s="1"/>
  <c r="C1550" i="1"/>
  <c r="G1550" i="1" s="1"/>
  <c r="H1549" i="1"/>
  <c r="G1549" i="1"/>
  <c r="C1549" i="1"/>
  <c r="G1548" i="1"/>
  <c r="C1548" i="1"/>
  <c r="H1548" i="1" s="1"/>
  <c r="C1547" i="1"/>
  <c r="H1547" i="1" s="1"/>
  <c r="H1546" i="1"/>
  <c r="C1546" i="1"/>
  <c r="G1546" i="1" s="1"/>
  <c r="H1545" i="1"/>
  <c r="G1545" i="1"/>
  <c r="C1545" i="1"/>
  <c r="H1544" i="1"/>
  <c r="C1544" i="1"/>
  <c r="G1544" i="1" s="1"/>
  <c r="G1543" i="1"/>
  <c r="C1543" i="1"/>
  <c r="H1543" i="1" s="1"/>
  <c r="C1542" i="1"/>
  <c r="G1542" i="1" s="1"/>
  <c r="H1541" i="1"/>
  <c r="G1541" i="1"/>
  <c r="C1541" i="1"/>
  <c r="G1540" i="1"/>
  <c r="C1540" i="1"/>
  <c r="H1540" i="1" s="1"/>
  <c r="C1539" i="1"/>
  <c r="H1538" i="1"/>
  <c r="C1538" i="1"/>
  <c r="G1538" i="1" s="1"/>
  <c r="H1537" i="1"/>
  <c r="G1537" i="1"/>
  <c r="C1537" i="1"/>
  <c r="C1536" i="1"/>
  <c r="H1536" i="1" s="1"/>
  <c r="C1535" i="1"/>
  <c r="H1534" i="1"/>
  <c r="C1534" i="1"/>
  <c r="G1534" i="1" s="1"/>
  <c r="H1533" i="1"/>
  <c r="G1533" i="1"/>
  <c r="C1533" i="1"/>
  <c r="G1532" i="1"/>
  <c r="C1532" i="1"/>
  <c r="H1532" i="1" s="1"/>
  <c r="C1531" i="1"/>
  <c r="C1530" i="1"/>
  <c r="G1530" i="1" s="1"/>
  <c r="H1529" i="1"/>
  <c r="G1529" i="1"/>
  <c r="C1529" i="1"/>
  <c r="G1528" i="1"/>
  <c r="C1528" i="1"/>
  <c r="H1528" i="1" s="1"/>
  <c r="C1527" i="1"/>
  <c r="C1526" i="1"/>
  <c r="G1526" i="1" s="1"/>
  <c r="C1525" i="1"/>
  <c r="H1525" i="1" s="1"/>
  <c r="C1523" i="1"/>
  <c r="H1522" i="1"/>
  <c r="C1522" i="1"/>
  <c r="G1522" i="1" s="1"/>
  <c r="H1521" i="1"/>
  <c r="G1521" i="1"/>
  <c r="C1521" i="1"/>
  <c r="G1520" i="1"/>
  <c r="C1520" i="1"/>
  <c r="H1520" i="1" s="1"/>
  <c r="C1519" i="1"/>
  <c r="G1516" i="1"/>
  <c r="C1516" i="1"/>
  <c r="H1516" i="1" s="1"/>
  <c r="C1515" i="1"/>
  <c r="H1514" i="1"/>
  <c r="G1514" i="1"/>
  <c r="C1514" i="1"/>
  <c r="G1513" i="1"/>
  <c r="C1513" i="1"/>
  <c r="H1513" i="1" s="1"/>
  <c r="G1512" i="1"/>
  <c r="C1512" i="1"/>
  <c r="H1512" i="1" s="1"/>
  <c r="C1511" i="1"/>
  <c r="C1510" i="1"/>
  <c r="G1510" i="1" s="1"/>
  <c r="H1509" i="1"/>
  <c r="C1509" i="1"/>
  <c r="G1509" i="1" s="1"/>
  <c r="C1508" i="1"/>
  <c r="H1508" i="1" s="1"/>
  <c r="C1507" i="1"/>
  <c r="C1506" i="1"/>
  <c r="H1506" i="1" s="1"/>
  <c r="C1505" i="1"/>
  <c r="H1505" i="1" s="1"/>
  <c r="G1504" i="1"/>
  <c r="C1504" i="1"/>
  <c r="H1504" i="1" s="1"/>
  <c r="C1503" i="1"/>
  <c r="C1502" i="1"/>
  <c r="G1502" i="1" s="1"/>
  <c r="G1500" i="1"/>
  <c r="C1500" i="1"/>
  <c r="H1500" i="1" s="1"/>
  <c r="H1498" i="1"/>
  <c r="C1498" i="1"/>
  <c r="G1498" i="1" s="1"/>
  <c r="H1497" i="1"/>
  <c r="G1497" i="1"/>
  <c r="C1497" i="1"/>
  <c r="G1496" i="1"/>
  <c r="C1496" i="1"/>
  <c r="H1496" i="1" s="1"/>
  <c r="C1495" i="1"/>
  <c r="H1494" i="1"/>
  <c r="C1494" i="1"/>
  <c r="G1494" i="1" s="1"/>
  <c r="C1492" i="1"/>
  <c r="H1492" i="1" s="1"/>
  <c r="C1491" i="1"/>
  <c r="H1490" i="1"/>
  <c r="C1490" i="1"/>
  <c r="G1490" i="1" s="1"/>
  <c r="C1489" i="1"/>
  <c r="H1489" i="1" s="1"/>
  <c r="C1488" i="1"/>
  <c r="H1488" i="1" s="1"/>
  <c r="C1487" i="1"/>
  <c r="H1486" i="1"/>
  <c r="C1486" i="1"/>
  <c r="G1486" i="1" s="1"/>
  <c r="C1485" i="1"/>
  <c r="H1485" i="1" s="1"/>
  <c r="C1484" i="1"/>
  <c r="H1484" i="1" s="1"/>
  <c r="C1483" i="1"/>
  <c r="H1482" i="1"/>
  <c r="C1482" i="1"/>
  <c r="G1482" i="1" s="1"/>
  <c r="C1480" i="1"/>
  <c r="D1479" i="1"/>
  <c r="C1479" i="1"/>
  <c r="J1479" i="1" s="1"/>
  <c r="D1478" i="1"/>
  <c r="C1478" i="1"/>
  <c r="D1477" i="1"/>
  <c r="C1477" i="1"/>
  <c r="J1477" i="1" s="1"/>
  <c r="J1476" i="1"/>
  <c r="D1476" i="1"/>
  <c r="C1476" i="1"/>
  <c r="D1475" i="1"/>
  <c r="C1475" i="1"/>
  <c r="D1474" i="1"/>
  <c r="C1474" i="1"/>
  <c r="D1473" i="1"/>
  <c r="C1473" i="1"/>
  <c r="D1472" i="1"/>
  <c r="C1472" i="1"/>
  <c r="J1472" i="1" s="1"/>
  <c r="D1471" i="1"/>
  <c r="C1471" i="1"/>
  <c r="J1471" i="1" s="1"/>
  <c r="D1470" i="1"/>
  <c r="C1470" i="1"/>
  <c r="D1468" i="1"/>
  <c r="C1468" i="1"/>
  <c r="D1467" i="1"/>
  <c r="C1467" i="1"/>
  <c r="H1466" i="1"/>
  <c r="G1466" i="1"/>
  <c r="D1466" i="1"/>
  <c r="C1466" i="1"/>
  <c r="J1466" i="1" s="1"/>
  <c r="D1465" i="1"/>
  <c r="C1465" i="1"/>
  <c r="D1464" i="1"/>
  <c r="C1464" i="1"/>
  <c r="H1464" i="1" s="1"/>
  <c r="D1463" i="1"/>
  <c r="C1463" i="1"/>
  <c r="D1462" i="1"/>
  <c r="C1462" i="1"/>
  <c r="H1462" i="1" s="1"/>
  <c r="D1461" i="1"/>
  <c r="D1460" i="1"/>
  <c r="C1460" i="1"/>
  <c r="D1459" i="1"/>
  <c r="C1459" i="1"/>
  <c r="D1458" i="1"/>
  <c r="C1458" i="1"/>
  <c r="D1457" i="1"/>
  <c r="C1457" i="1"/>
  <c r="D1456" i="1"/>
  <c r="C1456" i="1"/>
  <c r="D1455" i="1"/>
  <c r="C1455" i="1"/>
  <c r="J1455" i="1" s="1"/>
  <c r="D1454" i="1"/>
  <c r="D1452" i="1"/>
  <c r="C1452" i="1"/>
  <c r="D1451" i="1"/>
  <c r="C1451" i="1"/>
  <c r="J1451" i="1" s="1"/>
  <c r="D1450" i="1"/>
  <c r="C1450" i="1"/>
  <c r="D1449" i="1"/>
  <c r="C1449" i="1"/>
  <c r="D1448" i="1"/>
  <c r="C1448" i="1"/>
  <c r="J1448" i="1" s="1"/>
  <c r="D1447" i="1"/>
  <c r="C1447" i="1"/>
  <c r="D1446" i="1"/>
  <c r="C1446" i="1"/>
  <c r="C1445" i="1"/>
  <c r="D1444" i="1"/>
  <c r="C1444" i="1"/>
  <c r="D1443" i="1"/>
  <c r="C1443" i="1"/>
  <c r="D1442" i="1"/>
  <c r="C1442" i="1"/>
  <c r="D1441" i="1"/>
  <c r="C1441" i="1"/>
  <c r="D1440" i="1"/>
  <c r="C1440" i="1"/>
  <c r="D1439" i="1"/>
  <c r="C1439" i="1"/>
  <c r="D1438" i="1"/>
  <c r="D1434" i="1"/>
  <c r="C1434" i="1"/>
  <c r="G1434" i="1" s="1"/>
  <c r="D1433" i="1"/>
  <c r="C1433" i="1"/>
  <c r="D1432" i="1"/>
  <c r="C1432" i="1"/>
  <c r="H1432" i="1" s="1"/>
  <c r="D1431" i="1"/>
  <c r="C1431" i="1"/>
  <c r="H1431" i="1" s="1"/>
  <c r="G1430" i="1"/>
  <c r="D1430" i="1"/>
  <c r="C1430" i="1"/>
  <c r="D1429" i="1"/>
  <c r="C1429" i="1"/>
  <c r="D1428" i="1"/>
  <c r="C1428" i="1"/>
  <c r="H1428" i="1" s="1"/>
  <c r="D1427" i="1"/>
  <c r="H1427" i="1" s="1"/>
  <c r="C1427" i="1"/>
  <c r="D1426" i="1"/>
  <c r="C1426" i="1"/>
  <c r="G1426" i="1" s="1"/>
  <c r="D1425" i="1"/>
  <c r="C1425" i="1"/>
  <c r="D1424" i="1"/>
  <c r="C1424" i="1"/>
  <c r="D1423" i="1"/>
  <c r="D1422" i="1"/>
  <c r="H1422" i="1" s="1"/>
  <c r="C1422" i="1"/>
  <c r="G1422" i="1" s="1"/>
  <c r="D1421" i="1"/>
  <c r="H1421" i="1" s="1"/>
  <c r="C1421" i="1"/>
  <c r="D1420" i="1"/>
  <c r="H1420" i="1" s="1"/>
  <c r="C1420" i="1"/>
  <c r="D1419" i="1"/>
  <c r="C1419" i="1"/>
  <c r="G1419" i="1" s="1"/>
  <c r="D1418" i="1"/>
  <c r="H1418" i="1" s="1"/>
  <c r="C1418" i="1"/>
  <c r="G1418" i="1" s="1"/>
  <c r="D1417" i="1"/>
  <c r="H1417" i="1" s="1"/>
  <c r="C1417" i="1"/>
  <c r="D1416" i="1"/>
  <c r="H1416" i="1" s="1"/>
  <c r="C1416" i="1"/>
  <c r="D1415" i="1"/>
  <c r="C1415" i="1"/>
  <c r="G1415" i="1" s="1"/>
  <c r="D1414" i="1"/>
  <c r="C1414" i="1"/>
  <c r="G1414" i="1" s="1"/>
  <c r="D1413" i="1"/>
  <c r="H1413" i="1" s="1"/>
  <c r="C1413" i="1"/>
  <c r="G1411" i="1"/>
  <c r="D1411" i="1"/>
  <c r="H1411" i="1" s="1"/>
  <c r="C1411" i="1"/>
  <c r="G1410" i="1"/>
  <c r="D1410" i="1"/>
  <c r="C1410" i="1"/>
  <c r="C1409" i="1"/>
  <c r="D1407" i="1"/>
  <c r="H1407" i="1" s="1"/>
  <c r="C1407" i="1"/>
  <c r="G1407" i="1" s="1"/>
  <c r="D1406" i="1"/>
  <c r="C1406" i="1"/>
  <c r="G1406" i="1" s="1"/>
  <c r="D1405" i="1"/>
  <c r="C1405" i="1"/>
  <c r="D1404" i="1"/>
  <c r="C1404" i="1"/>
  <c r="D1403" i="1"/>
  <c r="C1403" i="1"/>
  <c r="G1403" i="1" s="1"/>
  <c r="G1402" i="1"/>
  <c r="D1402" i="1"/>
  <c r="C1402" i="1"/>
  <c r="D1401" i="1"/>
  <c r="C1401" i="1"/>
  <c r="D1400" i="1"/>
  <c r="H1400" i="1" s="1"/>
  <c r="C1400" i="1"/>
  <c r="G1399" i="1"/>
  <c r="D1399" i="1"/>
  <c r="H1399" i="1" s="1"/>
  <c r="C1399" i="1"/>
  <c r="G1398" i="1"/>
  <c r="D1398" i="1"/>
  <c r="H1398" i="1" s="1"/>
  <c r="C1398" i="1"/>
  <c r="D1397" i="1"/>
  <c r="H1397" i="1" s="1"/>
  <c r="C1397" i="1"/>
  <c r="D1396" i="1"/>
  <c r="H1396" i="1" s="1"/>
  <c r="C1396" i="1"/>
  <c r="G1395" i="1"/>
  <c r="D1395" i="1"/>
  <c r="H1395" i="1" s="1"/>
  <c r="C1395" i="1"/>
  <c r="G1394" i="1"/>
  <c r="D1394" i="1"/>
  <c r="H1394" i="1" s="1"/>
  <c r="C1394" i="1"/>
  <c r="D1393" i="1"/>
  <c r="G1392" i="1"/>
  <c r="D1392" i="1"/>
  <c r="H1392" i="1" s="1"/>
  <c r="C1392" i="1"/>
  <c r="G1391" i="1"/>
  <c r="D1391" i="1"/>
  <c r="H1391" i="1" s="1"/>
  <c r="C1391" i="1"/>
  <c r="D1390" i="1"/>
  <c r="H1390" i="1" s="1"/>
  <c r="C1390" i="1"/>
  <c r="D1389" i="1"/>
  <c r="H1389" i="1" s="1"/>
  <c r="C1389" i="1"/>
  <c r="G1388" i="1"/>
  <c r="D1388" i="1"/>
  <c r="H1388" i="1" s="1"/>
  <c r="C1388" i="1"/>
  <c r="G1387" i="1"/>
  <c r="D1387" i="1"/>
  <c r="H1387" i="1" s="1"/>
  <c r="C1387" i="1"/>
  <c r="D1386" i="1"/>
  <c r="H1386" i="1" s="1"/>
  <c r="C1386" i="1"/>
  <c r="D1385" i="1"/>
  <c r="H1385" i="1" s="1"/>
  <c r="C1385" i="1"/>
  <c r="G1384" i="1"/>
  <c r="D1384" i="1"/>
  <c r="H1384" i="1" s="1"/>
  <c r="C1384" i="1"/>
  <c r="D1383" i="1"/>
  <c r="D1382" i="1"/>
  <c r="H1382" i="1" s="1"/>
  <c r="C1382" i="1"/>
  <c r="D1381" i="1"/>
  <c r="C1381" i="1"/>
  <c r="G1381" i="1" s="1"/>
  <c r="D1380" i="1"/>
  <c r="H1380" i="1" s="1"/>
  <c r="C1380" i="1"/>
  <c r="G1380" i="1" s="1"/>
  <c r="D1379" i="1"/>
  <c r="H1379" i="1" s="1"/>
  <c r="C1379" i="1"/>
  <c r="D1378" i="1"/>
  <c r="H1378" i="1" s="1"/>
  <c r="C1378" i="1"/>
  <c r="G1377" i="1"/>
  <c r="D1377" i="1"/>
  <c r="C1377" i="1"/>
  <c r="D1376" i="1"/>
  <c r="D1375" i="1"/>
  <c r="C1375" i="1"/>
  <c r="D1374" i="1"/>
  <c r="H1374" i="1" s="1"/>
  <c r="C1374" i="1"/>
  <c r="D1373" i="1"/>
  <c r="H1373" i="1" s="1"/>
  <c r="C1373" i="1"/>
  <c r="G1373" i="1" s="1"/>
  <c r="D1372" i="1"/>
  <c r="C1372" i="1"/>
  <c r="H1372" i="1" s="1"/>
  <c r="D1371" i="1"/>
  <c r="C1371" i="1"/>
  <c r="H1371" i="1" s="1"/>
  <c r="D1370" i="1"/>
  <c r="C1370" i="1"/>
  <c r="H1370" i="1" s="1"/>
  <c r="D1369" i="1"/>
  <c r="C1369" i="1"/>
  <c r="H1369" i="1" s="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D1354" i="1"/>
  <c r="G1354" i="1" s="1"/>
  <c r="C1354" i="1"/>
  <c r="H1354" i="1" s="1"/>
  <c r="D1353" i="1"/>
  <c r="G1353" i="1" s="1"/>
  <c r="C1353" i="1"/>
  <c r="H1353" i="1" s="1"/>
  <c r="D1352" i="1"/>
  <c r="G1352" i="1" s="1"/>
  <c r="C1352" i="1"/>
  <c r="H1352" i="1" s="1"/>
  <c r="D1351" i="1"/>
  <c r="G1351" i="1" s="1"/>
  <c r="C1351" i="1"/>
  <c r="H1351" i="1" s="1"/>
  <c r="D1350" i="1"/>
  <c r="G1350" i="1" s="1"/>
  <c r="C1350" i="1"/>
  <c r="H1350" i="1" s="1"/>
  <c r="D1349" i="1"/>
  <c r="G1349" i="1" s="1"/>
  <c r="C1349" i="1"/>
  <c r="H1349" i="1" s="1"/>
  <c r="D1348" i="1"/>
  <c r="G1348" i="1" s="1"/>
  <c r="C1348" i="1"/>
  <c r="H1348" i="1" s="1"/>
  <c r="D1347" i="1"/>
  <c r="C1347" i="1"/>
  <c r="H1347" i="1" s="1"/>
  <c r="H1346" i="1"/>
  <c r="D1346" i="1"/>
  <c r="C1346" i="1"/>
  <c r="G1346" i="1" s="1"/>
  <c r="H1345" i="1"/>
  <c r="D1345" i="1"/>
  <c r="C1345" i="1"/>
  <c r="G1345" i="1" s="1"/>
  <c r="H1344" i="1"/>
  <c r="D1344" i="1"/>
  <c r="C1344" i="1"/>
  <c r="G1344" i="1" s="1"/>
  <c r="G1343" i="1"/>
  <c r="D1343" i="1"/>
  <c r="C1343" i="1"/>
  <c r="H1343" i="1" s="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D1336" i="1"/>
  <c r="C1336" i="1"/>
  <c r="H1336" i="1" s="1"/>
  <c r="D1335" i="1"/>
  <c r="C1335" i="1"/>
  <c r="H1335" i="1" s="1"/>
  <c r="D1334" i="1"/>
  <c r="C1334" i="1"/>
  <c r="H1334" i="1" s="1"/>
  <c r="C1333" i="1"/>
  <c r="H1332" i="1"/>
  <c r="G1332" i="1"/>
  <c r="D1332" i="1"/>
  <c r="C1332" i="1"/>
  <c r="H1331" i="1"/>
  <c r="G1331" i="1"/>
  <c r="D1331" i="1"/>
  <c r="C1331" i="1"/>
  <c r="H1330" i="1"/>
  <c r="G1330" i="1"/>
  <c r="D1330" i="1"/>
  <c r="C1330" i="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D1315" i="1"/>
  <c r="C1315" i="1"/>
  <c r="G1315" i="1" s="1"/>
  <c r="D1314" i="1"/>
  <c r="C1314" i="1"/>
  <c r="G1314" i="1" s="1"/>
  <c r="D1313" i="1"/>
  <c r="C1313" i="1"/>
  <c r="G1313" i="1" s="1"/>
  <c r="D1312" i="1"/>
  <c r="C1312" i="1"/>
  <c r="G1312" i="1" s="1"/>
  <c r="D1311" i="1"/>
  <c r="C1311" i="1"/>
  <c r="G1311" i="1" s="1"/>
  <c r="D1310" i="1"/>
  <c r="C1310" i="1"/>
  <c r="D1309" i="1"/>
  <c r="C1309" i="1"/>
  <c r="G1309" i="1" s="1"/>
  <c r="D1308" i="1"/>
  <c r="C1308" i="1"/>
  <c r="G1308" i="1" s="1"/>
  <c r="D1307" i="1"/>
  <c r="C1307" i="1"/>
  <c r="H1306" i="1"/>
  <c r="G1306" i="1"/>
  <c r="D1306" i="1"/>
  <c r="C1306" i="1"/>
  <c r="H1305" i="1"/>
  <c r="G1305" i="1"/>
  <c r="D1305" i="1"/>
  <c r="C1305" i="1"/>
  <c r="H1304" i="1"/>
  <c r="G1304" i="1"/>
  <c r="D1304" i="1"/>
  <c r="C1304" i="1"/>
  <c r="G1303" i="1"/>
  <c r="D1303" i="1"/>
  <c r="C1303" i="1"/>
  <c r="H1303" i="1" s="1"/>
  <c r="G1302" i="1"/>
  <c r="D1302" i="1"/>
  <c r="C1302" i="1"/>
  <c r="H1302" i="1" s="1"/>
  <c r="G1301" i="1"/>
  <c r="D1301" i="1"/>
  <c r="C1301" i="1"/>
  <c r="H1301" i="1" s="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H1226" i="1" s="1"/>
  <c r="C1226" i="1"/>
  <c r="D1225" i="1"/>
  <c r="H1225" i="1" s="1"/>
  <c r="C1225" i="1"/>
  <c r="D1224" i="1"/>
  <c r="H1224" i="1" s="1"/>
  <c r="C1224" i="1"/>
  <c r="D1223" i="1"/>
  <c r="H1223" i="1" s="1"/>
  <c r="C1223" i="1"/>
  <c r="H1221" i="1"/>
  <c r="G1221" i="1"/>
  <c r="D1221" i="1"/>
  <c r="C1221" i="1"/>
  <c r="D1220" i="1"/>
  <c r="H1220" i="1" s="1"/>
  <c r="C1220" i="1"/>
  <c r="D1219" i="1"/>
  <c r="H1219" i="1" s="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D1126" i="1"/>
  <c r="C1126" i="1"/>
  <c r="H1126" i="1" s="1"/>
  <c r="D1125" i="1"/>
  <c r="C1125" i="1"/>
  <c r="H1125" i="1" s="1"/>
  <c r="C1124" i="1"/>
  <c r="H1123" i="1"/>
  <c r="G1123" i="1"/>
  <c r="D1123" i="1"/>
  <c r="C1123" i="1"/>
  <c r="H1122" i="1"/>
  <c r="G1122" i="1"/>
  <c r="D1122" i="1"/>
  <c r="C1122" i="1"/>
  <c r="H1121" i="1"/>
  <c r="G1121" i="1"/>
  <c r="D1121" i="1"/>
  <c r="C1121" i="1"/>
  <c r="H1120" i="1"/>
  <c r="G1120" i="1"/>
  <c r="D1120" i="1"/>
  <c r="C1120" i="1"/>
  <c r="D1119" i="1"/>
  <c r="C1119" i="1"/>
  <c r="H1119" i="1" s="1"/>
  <c r="D1118" i="1"/>
  <c r="C1118" i="1"/>
  <c r="H1118" i="1" s="1"/>
  <c r="D1117" i="1"/>
  <c r="C1117" i="1"/>
  <c r="H1117" i="1" s="1"/>
  <c r="D1116" i="1"/>
  <c r="C1116" i="1"/>
  <c r="H1116" i="1" s="1"/>
  <c r="D1115" i="1"/>
  <c r="C1115" i="1"/>
  <c r="H1115" i="1" s="1"/>
  <c r="D1114" i="1"/>
  <c r="C1114" i="1"/>
  <c r="H1114" i="1" s="1"/>
  <c r="D1113" i="1"/>
  <c r="C1113" i="1"/>
  <c r="H1113" i="1" s="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C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C1047" i="1"/>
  <c r="H1045" i="1"/>
  <c r="G1045" i="1"/>
  <c r="D1045" i="1"/>
  <c r="C1045" i="1"/>
  <c r="H1044" i="1"/>
  <c r="G1044" i="1"/>
  <c r="D1044" i="1"/>
  <c r="C1044" i="1"/>
  <c r="H1043" i="1"/>
  <c r="G1043" i="1"/>
  <c r="D1043" i="1"/>
  <c r="C1043" i="1"/>
  <c r="H1042" i="1"/>
  <c r="G1042" i="1"/>
  <c r="D1042" i="1"/>
  <c r="C1042" i="1"/>
  <c r="H1041" i="1"/>
  <c r="G1041" i="1"/>
  <c r="D1041" i="1"/>
  <c r="C1041" i="1"/>
  <c r="D1040" i="1"/>
  <c r="C1040" i="1"/>
  <c r="H1040" i="1" s="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H1022" i="1"/>
  <c r="G1022" i="1"/>
  <c r="D1022" i="1"/>
  <c r="C1022" i="1"/>
  <c r="H1021" i="1"/>
  <c r="G1021" i="1"/>
  <c r="D1021" i="1"/>
  <c r="C1021" i="1"/>
  <c r="H1020" i="1"/>
  <c r="G1020" i="1"/>
  <c r="D1020" i="1"/>
  <c r="C1020" i="1"/>
  <c r="H1019" i="1"/>
  <c r="G1019" i="1"/>
  <c r="D1019" i="1"/>
  <c r="C1019" i="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D1012" i="1"/>
  <c r="G1012" i="1" s="1"/>
  <c r="C1012" i="1"/>
  <c r="H1012" i="1" s="1"/>
  <c r="D1011" i="1"/>
  <c r="G1011" i="1" s="1"/>
  <c r="C1011" i="1"/>
  <c r="H1011" i="1" s="1"/>
  <c r="D1010" i="1"/>
  <c r="G1010" i="1" s="1"/>
  <c r="C1010" i="1"/>
  <c r="H1010" i="1" s="1"/>
  <c r="D1009" i="1"/>
  <c r="G1009" i="1" s="1"/>
  <c r="C1009" i="1"/>
  <c r="H1009" i="1" s="1"/>
  <c r="D1008" i="1"/>
  <c r="G1008" i="1" s="1"/>
  <c r="C1008" i="1"/>
  <c r="H1008" i="1" s="1"/>
  <c r="D1007" i="1"/>
  <c r="G1007" i="1" s="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C991" i="1"/>
  <c r="G989" i="1"/>
  <c r="D989" i="1"/>
  <c r="C989" i="1"/>
  <c r="H989" i="1" s="1"/>
  <c r="H988" i="1"/>
  <c r="G988" i="1"/>
  <c r="D988" i="1"/>
  <c r="C988" i="1"/>
  <c r="H987" i="1"/>
  <c r="G987" i="1"/>
  <c r="D987" i="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G975" i="1"/>
  <c r="D975" i="1"/>
  <c r="H975" i="1" s="1"/>
  <c r="C975" i="1"/>
  <c r="D974" i="1"/>
  <c r="H974" i="1" s="1"/>
  <c r="C974" i="1"/>
  <c r="G973" i="1"/>
  <c r="D973" i="1"/>
  <c r="H973" i="1" s="1"/>
  <c r="C973" i="1"/>
  <c r="G972" i="1"/>
  <c r="D972" i="1"/>
  <c r="H972" i="1" s="1"/>
  <c r="C972" i="1"/>
  <c r="G971" i="1"/>
  <c r="D971" i="1"/>
  <c r="H971" i="1" s="1"/>
  <c r="C971" i="1"/>
  <c r="D970" i="1"/>
  <c r="H970" i="1" s="1"/>
  <c r="C970" i="1"/>
  <c r="G969" i="1"/>
  <c r="D969" i="1"/>
  <c r="H969" i="1" s="1"/>
  <c r="C969" i="1"/>
  <c r="G968" i="1"/>
  <c r="D968" i="1"/>
  <c r="H968" i="1" s="1"/>
  <c r="C968" i="1"/>
  <c r="G967" i="1"/>
  <c r="D967" i="1"/>
  <c r="H967" i="1" s="1"/>
  <c r="C967" i="1"/>
  <c r="D966" i="1"/>
  <c r="H966" i="1" s="1"/>
  <c r="C966" i="1"/>
  <c r="G965" i="1"/>
  <c r="D965" i="1"/>
  <c r="H965" i="1" s="1"/>
  <c r="C965" i="1"/>
  <c r="G964" i="1"/>
  <c r="D964" i="1"/>
  <c r="H964" i="1" s="1"/>
  <c r="C964" i="1"/>
  <c r="G963" i="1"/>
  <c r="D963" i="1"/>
  <c r="H963" i="1" s="1"/>
  <c r="C963" i="1"/>
  <c r="D962" i="1"/>
  <c r="H962" i="1" s="1"/>
  <c r="C962" i="1"/>
  <c r="G961" i="1"/>
  <c r="D961" i="1"/>
  <c r="H961" i="1" s="1"/>
  <c r="C961" i="1"/>
  <c r="G960" i="1"/>
  <c r="D960" i="1"/>
  <c r="H960" i="1" s="1"/>
  <c r="C960" i="1"/>
  <c r="G959" i="1"/>
  <c r="D959" i="1"/>
  <c r="H959" i="1" s="1"/>
  <c r="C959" i="1"/>
  <c r="D958" i="1"/>
  <c r="H958" i="1" s="1"/>
  <c r="C958" i="1"/>
  <c r="G957" i="1"/>
  <c r="D957" i="1"/>
  <c r="H957" i="1" s="1"/>
  <c r="C957" i="1"/>
  <c r="G956" i="1"/>
  <c r="D956" i="1"/>
  <c r="H956" i="1" s="1"/>
  <c r="C956" i="1"/>
  <c r="G955" i="1"/>
  <c r="D955" i="1"/>
  <c r="H955" i="1" s="1"/>
  <c r="C955" i="1"/>
  <c r="D954" i="1"/>
  <c r="H954" i="1" s="1"/>
  <c r="C954" i="1"/>
  <c r="G953" i="1"/>
  <c r="D953" i="1"/>
  <c r="H953" i="1" s="1"/>
  <c r="C953" i="1"/>
  <c r="G952" i="1"/>
  <c r="D952" i="1"/>
  <c r="H952" i="1" s="1"/>
  <c r="C952" i="1"/>
  <c r="G951" i="1"/>
  <c r="D951" i="1"/>
  <c r="H951" i="1" s="1"/>
  <c r="C951" i="1"/>
  <c r="D950" i="1"/>
  <c r="H950" i="1" s="1"/>
  <c r="C950" i="1"/>
  <c r="G949" i="1"/>
  <c r="D949" i="1"/>
  <c r="H949" i="1" s="1"/>
  <c r="C949" i="1"/>
  <c r="G948" i="1"/>
  <c r="D948" i="1"/>
  <c r="H948" i="1" s="1"/>
  <c r="C948" i="1"/>
  <c r="G947" i="1"/>
  <c r="D947" i="1"/>
  <c r="H947" i="1" s="1"/>
  <c r="C947" i="1"/>
  <c r="D946" i="1"/>
  <c r="H946" i="1" s="1"/>
  <c r="C946" i="1"/>
  <c r="G945" i="1"/>
  <c r="D945" i="1"/>
  <c r="H945" i="1" s="1"/>
  <c r="C945" i="1"/>
  <c r="G944" i="1"/>
  <c r="D944" i="1"/>
  <c r="H944" i="1" s="1"/>
  <c r="C944" i="1"/>
  <c r="G943" i="1"/>
  <c r="D943" i="1"/>
  <c r="H943" i="1" s="1"/>
  <c r="C943" i="1"/>
  <c r="D942" i="1"/>
  <c r="H942" i="1" s="1"/>
  <c r="C942" i="1"/>
  <c r="G941" i="1"/>
  <c r="D941" i="1"/>
  <c r="H941" i="1" s="1"/>
  <c r="C941" i="1"/>
  <c r="G940" i="1"/>
  <c r="D940" i="1"/>
  <c r="H940" i="1" s="1"/>
  <c r="C940" i="1"/>
  <c r="G939" i="1"/>
  <c r="D939" i="1"/>
  <c r="H939" i="1" s="1"/>
  <c r="C939" i="1"/>
  <c r="D938" i="1"/>
  <c r="H938" i="1" s="1"/>
  <c r="C938" i="1"/>
  <c r="G937" i="1"/>
  <c r="D937" i="1"/>
  <c r="H937" i="1" s="1"/>
  <c r="C937" i="1"/>
  <c r="G936" i="1"/>
  <c r="D936" i="1"/>
  <c r="H936" i="1" s="1"/>
  <c r="C936" i="1"/>
  <c r="G935" i="1"/>
  <c r="D935" i="1"/>
  <c r="H935" i="1" s="1"/>
  <c r="C935" i="1"/>
  <c r="D934" i="1"/>
  <c r="H934" i="1" s="1"/>
  <c r="C934" i="1"/>
  <c r="G933" i="1"/>
  <c r="D933" i="1"/>
  <c r="H933" i="1" s="1"/>
  <c r="C933" i="1"/>
  <c r="G932" i="1"/>
  <c r="D932" i="1"/>
  <c r="H932" i="1" s="1"/>
  <c r="C932" i="1"/>
  <c r="G931" i="1"/>
  <c r="D931" i="1"/>
  <c r="H931" i="1" s="1"/>
  <c r="C931" i="1"/>
  <c r="D930" i="1"/>
  <c r="H930" i="1" s="1"/>
  <c r="C930" i="1"/>
  <c r="G929" i="1"/>
  <c r="D929" i="1"/>
  <c r="H929" i="1" s="1"/>
  <c r="C929" i="1"/>
  <c r="G928" i="1"/>
  <c r="D928" i="1"/>
  <c r="H928" i="1" s="1"/>
  <c r="C928" i="1"/>
  <c r="G927" i="1"/>
  <c r="D927" i="1"/>
  <c r="H927" i="1" s="1"/>
  <c r="C927" i="1"/>
  <c r="D926" i="1"/>
  <c r="H926" i="1" s="1"/>
  <c r="C926" i="1"/>
  <c r="G925" i="1"/>
  <c r="D925" i="1"/>
  <c r="H925" i="1" s="1"/>
  <c r="C925" i="1"/>
  <c r="G924" i="1"/>
  <c r="D924" i="1"/>
  <c r="H924" i="1" s="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C645" i="1"/>
  <c r="H645" i="1" s="1"/>
  <c r="D644" i="1"/>
  <c r="C644" i="1"/>
  <c r="H644" i="1" s="1"/>
  <c r="D643" i="1"/>
  <c r="C643" i="1"/>
  <c r="H643" i="1" s="1"/>
  <c r="D642" i="1"/>
  <c r="C642" i="1"/>
  <c r="H642" i="1" s="1"/>
  <c r="H641" i="1"/>
  <c r="G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G600" i="1" s="1"/>
  <c r="C600" i="1"/>
  <c r="D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D479" i="1"/>
  <c r="H477" i="1"/>
  <c r="G477" i="1"/>
  <c r="D477" i="1"/>
  <c r="C477" i="1"/>
  <c r="H476" i="1"/>
  <c r="G476" i="1"/>
  <c r="D476" i="1"/>
  <c r="C476" i="1"/>
  <c r="D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D390" i="1"/>
  <c r="C390" i="1"/>
  <c r="G390" i="1" s="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D372" i="1"/>
  <c r="C372" i="1"/>
  <c r="G372" i="1" s="1"/>
  <c r="H371" i="1"/>
  <c r="D371" i="1"/>
  <c r="C371" i="1"/>
  <c r="G371" i="1" s="1"/>
  <c r="H370" i="1"/>
  <c r="D370" i="1"/>
  <c r="C370" i="1"/>
  <c r="G370" i="1" s="1"/>
  <c r="H369" i="1"/>
  <c r="D369" i="1"/>
  <c r="C369" i="1"/>
  <c r="G369" i="1" s="1"/>
  <c r="H368" i="1"/>
  <c r="D368" i="1"/>
  <c r="C368" i="1"/>
  <c r="G368"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G361" i="1"/>
  <c r="D361" i="1"/>
  <c r="C361" i="1"/>
  <c r="H360" i="1"/>
  <c r="G360" i="1"/>
  <c r="D360" i="1"/>
  <c r="C360"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D274" i="1"/>
  <c r="C274" i="1"/>
  <c r="H274" i="1" s="1"/>
  <c r="D273" i="1"/>
  <c r="C273" i="1"/>
  <c r="H273" i="1" s="1"/>
  <c r="D272" i="1"/>
  <c r="C272" i="1"/>
  <c r="H272" i="1" s="1"/>
  <c r="D271" i="1"/>
  <c r="C271" i="1"/>
  <c r="H271" i="1" s="1"/>
  <c r="D270" i="1"/>
  <c r="C270" i="1"/>
  <c r="H270" i="1" s="1"/>
  <c r="D269" i="1"/>
  <c r="C269" i="1"/>
  <c r="H269" i="1" s="1"/>
  <c r="H268" i="1"/>
  <c r="G268" i="1"/>
  <c r="D268" i="1"/>
  <c r="C268" i="1"/>
  <c r="H267" i="1"/>
  <c r="G267" i="1"/>
  <c r="D267" i="1"/>
  <c r="C267" i="1"/>
  <c r="H266" i="1"/>
  <c r="G266" i="1"/>
  <c r="D266" i="1"/>
  <c r="C266" i="1"/>
  <c r="H265" i="1"/>
  <c r="G265" i="1"/>
  <c r="D265" i="1"/>
  <c r="C265" i="1"/>
  <c r="H264" i="1"/>
  <c r="G264" i="1"/>
  <c r="D264" i="1"/>
  <c r="C264" i="1"/>
  <c r="G263" i="1"/>
  <c r="D263" i="1"/>
  <c r="C263" i="1"/>
  <c r="H263" i="1" s="1"/>
  <c r="G262" i="1"/>
  <c r="D262" i="1"/>
  <c r="C262" i="1"/>
  <c r="H262" i="1" s="1"/>
  <c r="G261" i="1"/>
  <c r="D261" i="1"/>
  <c r="C261" i="1"/>
  <c r="H261" i="1" s="1"/>
  <c r="D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D219" i="1"/>
  <c r="C219" i="1"/>
  <c r="H219" i="1" s="1"/>
  <c r="D218" i="1"/>
  <c r="C218" i="1"/>
  <c r="H218" i="1" s="1"/>
  <c r="D217" i="1"/>
  <c r="C217" i="1"/>
  <c r="H217" i="1" s="1"/>
  <c r="D216" i="1"/>
  <c r="C216" i="1"/>
  <c r="H216" i="1" s="1"/>
  <c r="D215" i="1"/>
  <c r="C215" i="1"/>
  <c r="H215" i="1" s="1"/>
  <c r="H214" i="1"/>
  <c r="G214" i="1"/>
  <c r="D214" i="1"/>
  <c r="C214" i="1"/>
  <c r="H213" i="1"/>
  <c r="G213" i="1"/>
  <c r="D213" i="1"/>
  <c r="C213" i="1"/>
  <c r="H212" i="1"/>
  <c r="G212" i="1"/>
  <c r="D212" i="1"/>
  <c r="C212" i="1"/>
  <c r="C211" i="1"/>
  <c r="D210" i="1"/>
  <c r="H210" i="1" s="1"/>
  <c r="C210" i="1"/>
  <c r="D209" i="1"/>
  <c r="H209" i="1" s="1"/>
  <c r="C209" i="1"/>
  <c r="D208" i="1"/>
  <c r="H208" i="1" s="1"/>
  <c r="C208" i="1"/>
  <c r="D207" i="1"/>
  <c r="H207" i="1" s="1"/>
  <c r="C207" i="1"/>
  <c r="D206" i="1"/>
  <c r="H206" i="1" s="1"/>
  <c r="C206" i="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C198" i="1"/>
  <c r="H198" i="1" s="1"/>
  <c r="H197" i="1"/>
  <c r="G197" i="1"/>
  <c r="D197" i="1"/>
  <c r="C197" i="1"/>
  <c r="H196" i="1"/>
  <c r="G196" i="1"/>
  <c r="D196" i="1"/>
  <c r="C196" i="1"/>
  <c r="H195" i="1"/>
  <c r="G195" i="1"/>
  <c r="D195" i="1"/>
  <c r="C195" i="1"/>
  <c r="H194" i="1"/>
  <c r="G194" i="1"/>
  <c r="D194" i="1"/>
  <c r="C194" i="1"/>
  <c r="H193" i="1"/>
  <c r="G193" i="1"/>
  <c r="D193" i="1"/>
  <c r="C193" i="1"/>
  <c r="C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H183" i="1"/>
  <c r="D183" i="1"/>
  <c r="G183" i="1" s="1"/>
  <c r="C183" i="1"/>
  <c r="H182" i="1"/>
  <c r="D182" i="1"/>
  <c r="G182" i="1" s="1"/>
  <c r="C182" i="1"/>
  <c r="H181" i="1"/>
  <c r="D181" i="1"/>
  <c r="G181" i="1" s="1"/>
  <c r="C181" i="1"/>
  <c r="H180" i="1"/>
  <c r="D180" i="1"/>
  <c r="G180" i="1" s="1"/>
  <c r="C180" i="1"/>
  <c r="H179" i="1"/>
  <c r="D179" i="1"/>
  <c r="G179" i="1" s="1"/>
  <c r="C179" i="1"/>
  <c r="H178" i="1"/>
  <c r="D178" i="1"/>
  <c r="G178" i="1" s="1"/>
  <c r="C178" i="1"/>
  <c r="H177" i="1"/>
  <c r="D177" i="1"/>
  <c r="G177" i="1" s="1"/>
  <c r="C177" i="1"/>
  <c r="H176" i="1"/>
  <c r="D176" i="1"/>
  <c r="G176" i="1" s="1"/>
  <c r="C176" i="1"/>
  <c r="H175" i="1"/>
  <c r="D175" i="1"/>
  <c r="G175" i="1" s="1"/>
  <c r="C175" i="1"/>
  <c r="H174" i="1"/>
  <c r="D174" i="1"/>
  <c r="G174" i="1" s="1"/>
  <c r="C174" i="1"/>
  <c r="H173" i="1"/>
  <c r="D173" i="1"/>
  <c r="G173" i="1" s="1"/>
  <c r="C173" i="1"/>
  <c r="D172" i="1"/>
  <c r="C172" i="1"/>
  <c r="H172" i="1" s="1"/>
  <c r="D171" i="1"/>
  <c r="C171" i="1"/>
  <c r="H171" i="1" s="1"/>
  <c r="D170" i="1"/>
  <c r="C170" i="1"/>
  <c r="H170" i="1" s="1"/>
  <c r="D169" i="1"/>
  <c r="C169" i="1"/>
  <c r="H169" i="1" s="1"/>
  <c r="D168" i="1"/>
  <c r="C168" i="1"/>
  <c r="H168" i="1" s="1"/>
  <c r="D167" i="1"/>
  <c r="C167" i="1"/>
  <c r="H167" i="1" s="1"/>
  <c r="D166" i="1"/>
  <c r="C166" i="1"/>
  <c r="H166" i="1" s="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H154" i="1" s="1"/>
  <c r="C154" i="1"/>
  <c r="D153" i="1"/>
  <c r="H153" i="1" s="1"/>
  <c r="C153" i="1"/>
  <c r="D152" i="1"/>
  <c r="H152" i="1" s="1"/>
  <c r="C152" i="1"/>
  <c r="D151" i="1"/>
  <c r="H151" i="1" s="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G119" i="1"/>
  <c r="D119" i="1"/>
  <c r="C119" i="1"/>
  <c r="H119" i="1" s="1"/>
  <c r="G118" i="1"/>
  <c r="D118" i="1"/>
  <c r="C118" i="1"/>
  <c r="H118" i="1" s="1"/>
  <c r="H117" i="1"/>
  <c r="G117" i="1"/>
  <c r="D117" i="1"/>
  <c r="C117" i="1"/>
  <c r="H116" i="1"/>
  <c r="G116" i="1"/>
  <c r="D116" i="1"/>
  <c r="C116" i="1"/>
  <c r="G115" i="1"/>
  <c r="D115" i="1"/>
  <c r="C115" i="1"/>
  <c r="H115" i="1" s="1"/>
  <c r="H114" i="1"/>
  <c r="G114" i="1"/>
  <c r="D114" i="1"/>
  <c r="C114" i="1"/>
  <c r="H113" i="1"/>
  <c r="G113" i="1"/>
  <c r="D113" i="1"/>
  <c r="C113" i="1"/>
  <c r="H112" i="1"/>
  <c r="G112" i="1"/>
  <c r="D112" i="1"/>
  <c r="C112" i="1"/>
  <c r="H111" i="1"/>
  <c r="G111" i="1"/>
  <c r="D111" i="1"/>
  <c r="C111" i="1"/>
  <c r="H110" i="1"/>
  <c r="G110" i="1"/>
  <c r="D110" i="1"/>
  <c r="C110" i="1"/>
  <c r="H109" i="1"/>
  <c r="G109" i="1"/>
  <c r="D109" i="1"/>
  <c r="C109" i="1"/>
  <c r="D108" i="1"/>
  <c r="D107" i="1"/>
  <c r="C107" i="1"/>
  <c r="H107" i="1" s="1"/>
  <c r="D106" i="1"/>
  <c r="H106" i="1" s="1"/>
  <c r="C106" i="1"/>
  <c r="D105" i="1"/>
  <c r="H105" i="1" s="1"/>
  <c r="C105" i="1"/>
  <c r="D104" i="1"/>
  <c r="H104" i="1" s="1"/>
  <c r="C104" i="1"/>
  <c r="D103" i="1"/>
  <c r="H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H80" i="1"/>
  <c r="G80" i="1"/>
  <c r="D80" i="1"/>
  <c r="C80" i="1"/>
  <c r="D79" i="1"/>
  <c r="H77" i="1"/>
  <c r="G77" i="1"/>
  <c r="D77" i="1"/>
  <c r="C77" i="1"/>
  <c r="H76" i="1"/>
  <c r="G76" i="1"/>
  <c r="D76" i="1"/>
  <c r="C76" i="1"/>
  <c r="H75" i="1"/>
  <c r="G75" i="1"/>
  <c r="D75" i="1"/>
  <c r="C75" i="1"/>
  <c r="H74" i="1"/>
  <c r="G74" i="1"/>
  <c r="D74" i="1"/>
  <c r="C74" i="1"/>
  <c r="H73" i="1"/>
  <c r="G73" i="1"/>
  <c r="D73" i="1"/>
  <c r="C73" i="1"/>
  <c r="D72" i="1"/>
  <c r="C72" i="1"/>
  <c r="H72" i="1" s="1"/>
  <c r="D71" i="1"/>
  <c r="C71" i="1"/>
  <c r="H71" i="1" s="1"/>
  <c r="C70" i="1"/>
  <c r="H70" i="1" s="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G60" i="1"/>
  <c r="D60" i="1"/>
  <c r="C60" i="1"/>
  <c r="H60" i="1" s="1"/>
  <c r="G59" i="1"/>
  <c r="D59" i="1"/>
  <c r="C59" i="1"/>
  <c r="H59" i="1" s="1"/>
  <c r="D58" i="1"/>
  <c r="H57" i="1"/>
  <c r="D57" i="1"/>
  <c r="C57" i="1"/>
  <c r="G57" i="1" s="1"/>
  <c r="H56" i="1"/>
  <c r="D56" i="1"/>
  <c r="C56" i="1"/>
  <c r="G56" i="1" s="1"/>
  <c r="C55" i="1"/>
  <c r="G55" i="1" s="1"/>
  <c r="H54" i="1"/>
  <c r="G54" i="1"/>
  <c r="D54" i="1"/>
  <c r="C54" i="1"/>
  <c r="H53" i="1"/>
  <c r="G53" i="1"/>
  <c r="D53" i="1"/>
  <c r="C53" i="1"/>
  <c r="H52" i="1"/>
  <c r="G52" i="1"/>
  <c r="D52" i="1"/>
  <c r="C52" i="1"/>
  <c r="H51" i="1"/>
  <c r="G51" i="1"/>
  <c r="D51" i="1"/>
  <c r="C51" i="1"/>
  <c r="H50" i="1"/>
  <c r="G50" i="1"/>
  <c r="D50" i="1"/>
  <c r="C50" i="1"/>
  <c r="D49" i="1"/>
  <c r="C49" i="1"/>
  <c r="G49" i="1" s="1"/>
  <c r="H48" i="1"/>
  <c r="D48" i="1"/>
  <c r="C48" i="1"/>
  <c r="D47" i="1"/>
  <c r="H45" i="1"/>
  <c r="G45" i="1"/>
  <c r="D45" i="1"/>
  <c r="C45" i="1"/>
  <c r="H44" i="1"/>
  <c r="G44" i="1"/>
  <c r="D44" i="1"/>
  <c r="C44" i="1"/>
  <c r="H43" i="1"/>
  <c r="G43" i="1"/>
  <c r="D43" i="1"/>
  <c r="C43" i="1"/>
  <c r="H42" i="1"/>
  <c r="G42" i="1"/>
  <c r="D42" i="1"/>
  <c r="C42" i="1"/>
  <c r="H41" i="1"/>
  <c r="G41" i="1"/>
  <c r="D41" i="1"/>
  <c r="C41" i="1"/>
  <c r="H40" i="1"/>
  <c r="G40" i="1"/>
  <c r="D40" i="1"/>
  <c r="C40" i="1"/>
  <c r="D39" i="1"/>
  <c r="C39" i="1"/>
  <c r="H39" i="1" s="1"/>
  <c r="D38" i="1"/>
  <c r="C38" i="1"/>
  <c r="H38" i="1" s="1"/>
  <c r="D37" i="1"/>
  <c r="C37" i="1"/>
  <c r="H37" i="1" s="1"/>
  <c r="D36" i="1"/>
  <c r="C36" i="1"/>
  <c r="H36" i="1" s="1"/>
  <c r="H35" i="1"/>
  <c r="G35" i="1"/>
  <c r="D35" i="1"/>
  <c r="C35" i="1"/>
  <c r="H34" i="1"/>
  <c r="G34" i="1"/>
  <c r="D34" i="1"/>
  <c r="C34" i="1"/>
  <c r="H33" i="1"/>
  <c r="G33" i="1"/>
  <c r="D33" i="1"/>
  <c r="C33" i="1"/>
  <c r="D32" i="1"/>
  <c r="H32" i="1" s="1"/>
  <c r="C32" i="1"/>
  <c r="D31" i="1"/>
  <c r="H31" i="1" s="1"/>
  <c r="C31" i="1"/>
  <c r="D30" i="1"/>
  <c r="H30" i="1" s="1"/>
  <c r="C30" i="1"/>
  <c r="D29" i="1"/>
  <c r="H29" i="1" s="1"/>
  <c r="C29" i="1"/>
  <c r="D28" i="1"/>
  <c r="H28" i="1" s="1"/>
  <c r="C28" i="1"/>
  <c r="D27" i="1"/>
  <c r="H27" i="1" s="1"/>
  <c r="C27" i="1"/>
  <c r="D26" i="1"/>
  <c r="H26" i="1" s="1"/>
  <c r="C26" i="1"/>
  <c r="D25" i="1"/>
  <c r="H25" i="1" s="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D12" i="1"/>
  <c r="C12" i="1"/>
  <c r="H12" i="1" s="1"/>
  <c r="D11" i="1"/>
  <c r="C11" i="1"/>
  <c r="H11" i="1" s="1"/>
  <c r="D10" i="1"/>
  <c r="C10" i="1"/>
  <c r="H10" i="1" s="1"/>
  <c r="D9" i="1"/>
  <c r="C9" i="1"/>
  <c r="H9" i="1" s="1"/>
  <c r="D8" i="1"/>
  <c r="C8" i="1"/>
  <c r="H8" i="1" s="1"/>
  <c r="D7" i="1"/>
  <c r="C7" i="1"/>
  <c r="H7" i="1" s="1"/>
  <c r="D6" i="1"/>
  <c r="C6" i="1"/>
  <c r="H6" i="1" s="1"/>
  <c r="D5" i="1"/>
  <c r="C5" i="1"/>
  <c r="H5" i="1" s="1"/>
  <c r="C4" i="1"/>
  <c r="J1478" i="1" l="1"/>
  <c r="E38" i="7"/>
  <c r="D1469" i="1" s="1"/>
  <c r="J1474" i="1"/>
  <c r="J1473" i="1"/>
  <c r="J1467" i="1"/>
  <c r="H1461" i="1"/>
  <c r="J1463" i="1"/>
  <c r="J1465" i="1"/>
  <c r="J1468" i="1"/>
  <c r="I1466" i="1"/>
  <c r="D22" i="7"/>
  <c r="C1453" i="1" s="1"/>
  <c r="J1458" i="1"/>
  <c r="J1460" i="1"/>
  <c r="G1457" i="1"/>
  <c r="H1459" i="1"/>
  <c r="I31" i="3"/>
  <c r="D38" i="7"/>
  <c r="E22" i="7"/>
  <c r="G1461" i="1"/>
  <c r="G1462" i="1"/>
  <c r="I1462" i="1" s="1"/>
  <c r="G1472" i="1"/>
  <c r="H1439" i="1"/>
  <c r="H1441" i="1"/>
  <c r="H1443" i="1"/>
  <c r="H1447" i="1"/>
  <c r="H1449" i="1"/>
  <c r="I1449" i="1" s="1"/>
  <c r="H1472" i="1"/>
  <c r="H1477" i="1"/>
  <c r="G1449" i="1"/>
  <c r="J1464" i="1"/>
  <c r="G1455" i="1"/>
  <c r="G1464" i="1"/>
  <c r="I1464" i="1" s="1"/>
  <c r="G1468" i="1"/>
  <c r="G1474" i="1"/>
  <c r="G1479" i="1"/>
  <c r="J1449" i="1"/>
  <c r="J1450" i="1"/>
  <c r="H1451" i="1"/>
  <c r="J1456" i="1"/>
  <c r="H1457" i="1"/>
  <c r="I1457" i="1" s="1"/>
  <c r="J1459" i="1"/>
  <c r="J1462" i="1"/>
  <c r="H1468" i="1"/>
  <c r="H1474" i="1"/>
  <c r="G1477" i="1"/>
  <c r="H1479" i="1"/>
  <c r="I1479" i="1" s="1"/>
  <c r="G1459" i="1"/>
  <c r="H30" i="3"/>
  <c r="C1454" i="1"/>
  <c r="G1454" i="1" s="1"/>
  <c r="J1457" i="1"/>
  <c r="H1455" i="1"/>
  <c r="I1455" i="1" s="1"/>
  <c r="J1452" i="1"/>
  <c r="J1447" i="1"/>
  <c r="G1447" i="1"/>
  <c r="I1447" i="1" s="1"/>
  <c r="G1451" i="1"/>
  <c r="I1451" i="1" s="1"/>
  <c r="E6" i="7"/>
  <c r="J1446" i="1"/>
  <c r="D6" i="7"/>
  <c r="G1445" i="1"/>
  <c r="G1441" i="1"/>
  <c r="I1441" i="1" s="1"/>
  <c r="J1441" i="1"/>
  <c r="G1443" i="1"/>
  <c r="I1443" i="1" s="1"/>
  <c r="J1443" i="1"/>
  <c r="D5" i="7"/>
  <c r="C1436" i="1" s="1"/>
  <c r="C1437" i="1"/>
  <c r="C1438" i="1"/>
  <c r="G1439" i="1"/>
  <c r="J1439" i="1"/>
  <c r="G1310" i="1"/>
  <c r="F13" i="6"/>
  <c r="G1307" i="1"/>
  <c r="G1219" i="1"/>
  <c r="G1220" i="1"/>
  <c r="F242" i="5"/>
  <c r="E279" i="9"/>
  <c r="B279" i="9" s="1"/>
  <c r="G1536" i="1"/>
  <c r="G1560" i="1"/>
  <c r="G1576" i="1"/>
  <c r="G1580" i="1"/>
  <c r="H1530" i="1"/>
  <c r="G1525" i="1"/>
  <c r="H1526" i="1"/>
  <c r="C1501" i="1"/>
  <c r="H1502" i="1"/>
  <c r="G1506" i="1"/>
  <c r="G1508" i="1"/>
  <c r="G1505" i="1"/>
  <c r="H1510" i="1"/>
  <c r="G1485" i="1"/>
  <c r="G1489" i="1"/>
  <c r="G1488" i="1"/>
  <c r="G1492" i="1"/>
  <c r="C1423" i="1"/>
  <c r="G1423" i="1" s="1"/>
  <c r="H1424" i="1"/>
  <c r="H1426" i="1"/>
  <c r="G1427" i="1"/>
  <c r="G1429" i="1"/>
  <c r="G1432" i="1"/>
  <c r="F130" i="6"/>
  <c r="H1425" i="1"/>
  <c r="G1428" i="1"/>
  <c r="G1431" i="1"/>
  <c r="G1433" i="1"/>
  <c r="H1419" i="1"/>
  <c r="C1412" i="1"/>
  <c r="H1412" i="1" s="1"/>
  <c r="E114" i="6"/>
  <c r="D1408" i="1" s="1"/>
  <c r="H1414" i="1"/>
  <c r="H1415" i="1"/>
  <c r="I27" i="3"/>
  <c r="D1409" i="1"/>
  <c r="H1409" i="1" s="1"/>
  <c r="D114" i="6"/>
  <c r="H1410" i="1"/>
  <c r="H1401" i="1"/>
  <c r="H1404" i="1"/>
  <c r="H1406" i="1"/>
  <c r="H1403" i="1"/>
  <c r="H1402" i="1"/>
  <c r="H1405" i="1"/>
  <c r="H1381" i="1"/>
  <c r="C1376" i="1"/>
  <c r="G1376" i="1" s="1"/>
  <c r="H1377" i="1"/>
  <c r="G1369" i="1"/>
  <c r="G1370" i="1"/>
  <c r="G1371" i="1"/>
  <c r="G1372" i="1"/>
  <c r="H1375" i="1"/>
  <c r="F54" i="6"/>
  <c r="G1347" i="1"/>
  <c r="D1333" i="1"/>
  <c r="H1333" i="1" s="1"/>
  <c r="G1333" i="1"/>
  <c r="G1334" i="1"/>
  <c r="G1335" i="1"/>
  <c r="G1336" i="1"/>
  <c r="E35" i="6"/>
  <c r="H1307" i="1"/>
  <c r="H1308" i="1"/>
  <c r="H1309" i="1"/>
  <c r="H1310" i="1"/>
  <c r="H1311" i="1"/>
  <c r="H1312" i="1"/>
  <c r="H1313" i="1"/>
  <c r="H1314" i="1"/>
  <c r="H1315" i="1"/>
  <c r="E5" i="6"/>
  <c r="D1300" i="1"/>
  <c r="G1300" i="1" s="1"/>
  <c r="F6" i="6"/>
  <c r="D5" i="6"/>
  <c r="C1299" i="1" s="1"/>
  <c r="E284" i="9"/>
  <c r="E237" i="5"/>
  <c r="G1227" i="1"/>
  <c r="G1228" i="1"/>
  <c r="G1229" i="1"/>
  <c r="G1230" i="1"/>
  <c r="G1231" i="1"/>
  <c r="G1232" i="1"/>
  <c r="G1233" i="1"/>
  <c r="G1234" i="1"/>
  <c r="G1223" i="1"/>
  <c r="G1224" i="1"/>
  <c r="G1225" i="1"/>
  <c r="G1226" i="1"/>
  <c r="E281" i="9"/>
  <c r="B281" i="9" s="1"/>
  <c r="H1215" i="1"/>
  <c r="G1215" i="1"/>
  <c r="H292" i="9"/>
  <c r="D1183" i="1"/>
  <c r="G1184" i="1"/>
  <c r="G1185" i="1"/>
  <c r="G1186" i="1"/>
  <c r="G1187" i="1"/>
  <c r="G1188" i="1"/>
  <c r="G1189" i="1"/>
  <c r="G1190" i="1"/>
  <c r="G1191" i="1"/>
  <c r="G1192" i="1"/>
  <c r="G1193" i="1"/>
  <c r="G1194" i="1"/>
  <c r="G1195" i="1"/>
  <c r="G1196" i="1"/>
  <c r="G1197" i="1"/>
  <c r="G1198" i="1"/>
  <c r="G1199" i="1"/>
  <c r="G1200" i="1"/>
  <c r="F207" i="5"/>
  <c r="E290" i="9"/>
  <c r="B290" i="9" s="1"/>
  <c r="G1125" i="1"/>
  <c r="G1126" i="1"/>
  <c r="G1113" i="1"/>
  <c r="G1114" i="1"/>
  <c r="G1115" i="1"/>
  <c r="G1116" i="1"/>
  <c r="G1117" i="1"/>
  <c r="G1118" i="1"/>
  <c r="G1119" i="1"/>
  <c r="D134" i="5"/>
  <c r="H1056" i="1"/>
  <c r="F78" i="5"/>
  <c r="D1047" i="1"/>
  <c r="H1047" i="1" s="1"/>
  <c r="F69" i="5"/>
  <c r="G1047" i="1"/>
  <c r="G1048" i="1"/>
  <c r="G1049" i="1"/>
  <c r="G1050" i="1"/>
  <c r="G1051" i="1"/>
  <c r="G1052" i="1"/>
  <c r="G1053" i="1"/>
  <c r="G1054" i="1"/>
  <c r="G1055" i="1"/>
  <c r="F70" i="5"/>
  <c r="G1040" i="1"/>
  <c r="G1023" i="1"/>
  <c r="G1024" i="1"/>
  <c r="G1025" i="1"/>
  <c r="G1026" i="1"/>
  <c r="G1027" i="1"/>
  <c r="G1028" i="1"/>
  <c r="G1029" i="1"/>
  <c r="G992" i="1"/>
  <c r="G993" i="1"/>
  <c r="G994" i="1"/>
  <c r="G995" i="1"/>
  <c r="G996" i="1"/>
  <c r="F13" i="5"/>
  <c r="G997" i="1"/>
  <c r="G998" i="1"/>
  <c r="G999" i="1"/>
  <c r="G1000" i="1"/>
  <c r="G1001" i="1"/>
  <c r="G1002" i="1"/>
  <c r="G1003" i="1"/>
  <c r="G1004" i="1"/>
  <c r="G1005" i="1"/>
  <c r="G1006" i="1"/>
  <c r="E12" i="5"/>
  <c r="D990" i="1" s="1"/>
  <c r="D991" i="1"/>
  <c r="C986" i="1"/>
  <c r="G926" i="1"/>
  <c r="G930" i="1"/>
  <c r="G934" i="1"/>
  <c r="G938" i="1"/>
  <c r="G942" i="1"/>
  <c r="G946" i="1"/>
  <c r="G950" i="1"/>
  <c r="G954" i="1"/>
  <c r="G958" i="1"/>
  <c r="G962" i="1"/>
  <c r="G966" i="1"/>
  <c r="G970" i="1"/>
  <c r="G974" i="1"/>
  <c r="E147" i="9"/>
  <c r="B147" i="9" s="1"/>
  <c r="E155" i="9"/>
  <c r="B155" i="9" s="1"/>
  <c r="E31" i="9"/>
  <c r="B31" i="9" s="1"/>
  <c r="E35" i="9"/>
  <c r="B35" i="9" s="1"/>
  <c r="E71" i="9"/>
  <c r="B71" i="9" s="1"/>
  <c r="E91" i="9"/>
  <c r="B91" i="9" s="1"/>
  <c r="E103" i="9"/>
  <c r="B103" i="9" s="1"/>
  <c r="E111" i="9"/>
  <c r="B111" i="9" s="1"/>
  <c r="E127" i="9"/>
  <c r="B127" i="9" s="1"/>
  <c r="E149" i="9"/>
  <c r="E157" i="9"/>
  <c r="B157" i="9" s="1"/>
  <c r="F230" i="9"/>
  <c r="B230" i="9" s="1"/>
  <c r="F235" i="9"/>
  <c r="B235" i="9" s="1"/>
  <c r="F241" i="9"/>
  <c r="B241" i="9" s="1"/>
  <c r="B245" i="9"/>
  <c r="F246" i="9"/>
  <c r="B246" i="9" s="1"/>
  <c r="F251" i="9"/>
  <c r="F262" i="9"/>
  <c r="B262" i="9" s="1"/>
  <c r="F267" i="9"/>
  <c r="B267" i="9" s="1"/>
  <c r="F269" i="9"/>
  <c r="E39" i="9"/>
  <c r="B39" i="9" s="1"/>
  <c r="E42" i="9"/>
  <c r="B42" i="9" s="1"/>
  <c r="E47" i="9"/>
  <c r="B47" i="9" s="1"/>
  <c r="E59" i="9"/>
  <c r="B59" i="9" s="1"/>
  <c r="E68" i="9"/>
  <c r="B68" i="9" s="1"/>
  <c r="E73" i="9"/>
  <c r="E80" i="9"/>
  <c r="B80" i="9" s="1"/>
  <c r="E83" i="9"/>
  <c r="B83" i="9" s="1"/>
  <c r="E93" i="9"/>
  <c r="B93" i="9" s="1"/>
  <c r="E95" i="9"/>
  <c r="B95" i="9" s="1"/>
  <c r="E100" i="9"/>
  <c r="B100" i="9" s="1"/>
  <c r="E105" i="9"/>
  <c r="B105" i="9" s="1"/>
  <c r="E110" i="9"/>
  <c r="B110" i="9" s="1"/>
  <c r="E113" i="9"/>
  <c r="B113" i="9" s="1"/>
  <c r="E115" i="9"/>
  <c r="B115" i="9" s="1"/>
  <c r="E124" i="9"/>
  <c r="B124" i="9" s="1"/>
  <c r="E129" i="9"/>
  <c r="B129" i="9" s="1"/>
  <c r="E131" i="9"/>
  <c r="B131" i="9" s="1"/>
  <c r="E140" i="9"/>
  <c r="B140" i="9" s="1"/>
  <c r="F216" i="9"/>
  <c r="B233" i="9"/>
  <c r="E32" i="9"/>
  <c r="B32" i="9" s="1"/>
  <c r="E36" i="9"/>
  <c r="B36" i="9" s="1"/>
  <c r="E41" i="9"/>
  <c r="E49" i="9"/>
  <c r="E61" i="9"/>
  <c r="B61" i="9" s="1"/>
  <c r="E72" i="9"/>
  <c r="B72" i="9" s="1"/>
  <c r="E85" i="9"/>
  <c r="B85" i="9" s="1"/>
  <c r="E92" i="9"/>
  <c r="B92" i="9" s="1"/>
  <c r="E97" i="9"/>
  <c r="E104" i="9"/>
  <c r="B104" i="9" s="1"/>
  <c r="E112" i="9"/>
  <c r="B112" i="9" s="1"/>
  <c r="E117" i="9"/>
  <c r="B117" i="9" s="1"/>
  <c r="E128" i="9"/>
  <c r="B128" i="9" s="1"/>
  <c r="E133" i="9"/>
  <c r="B133" i="9" s="1"/>
  <c r="E145" i="9"/>
  <c r="E153" i="9"/>
  <c r="F215" i="9"/>
  <c r="F219" i="9"/>
  <c r="B219" i="9" s="1"/>
  <c r="F227" i="9"/>
  <c r="B227" i="9" s="1"/>
  <c r="F229" i="9"/>
  <c r="B229" i="9" s="1"/>
  <c r="F238" i="9"/>
  <c r="B238" i="9" s="1"/>
  <c r="F243" i="9"/>
  <c r="B243" i="9" s="1"/>
  <c r="F249" i="9"/>
  <c r="B249" i="9" s="1"/>
  <c r="F254" i="9"/>
  <c r="B254" i="9" s="1"/>
  <c r="F259" i="9"/>
  <c r="B259" i="9" s="1"/>
  <c r="F261" i="9"/>
  <c r="B261" i="9" s="1"/>
  <c r="F265" i="9"/>
  <c r="B265" i="9" s="1"/>
  <c r="B269" i="9"/>
  <c r="F270" i="9"/>
  <c r="B270" i="9" s="1"/>
  <c r="G642" i="1"/>
  <c r="G643" i="1"/>
  <c r="G644" i="1"/>
  <c r="G645" i="1"/>
  <c r="G359" i="1"/>
  <c r="H359" i="1"/>
  <c r="H600" i="1"/>
  <c r="C587" i="1"/>
  <c r="C599" i="1"/>
  <c r="G269" i="1"/>
  <c r="G270" i="1"/>
  <c r="G271" i="1"/>
  <c r="G272" i="1"/>
  <c r="G273" i="1"/>
  <c r="G274" i="1"/>
  <c r="E263" i="4"/>
  <c r="D259" i="1" s="1"/>
  <c r="C259" i="1"/>
  <c r="C260" i="1"/>
  <c r="F264" i="4"/>
  <c r="E69" i="9"/>
  <c r="B69" i="9" s="1"/>
  <c r="F226" i="9"/>
  <c r="B226" i="9" s="1"/>
  <c r="E225" i="9"/>
  <c r="B225" i="9" s="1"/>
  <c r="E67" i="9"/>
  <c r="B67" i="9" s="1"/>
  <c r="H211" i="1"/>
  <c r="F215" i="4"/>
  <c r="G211" i="1"/>
  <c r="G215" i="1"/>
  <c r="G216" i="1"/>
  <c r="G217" i="1"/>
  <c r="G218" i="1"/>
  <c r="G219" i="1"/>
  <c r="E57" i="9"/>
  <c r="G206" i="1"/>
  <c r="G207" i="1"/>
  <c r="G208" i="1"/>
  <c r="G209" i="1"/>
  <c r="G210" i="1"/>
  <c r="B224" i="9"/>
  <c r="E56" i="9"/>
  <c r="B56" i="9" s="1"/>
  <c r="E51" i="9"/>
  <c r="B51" i="9" s="1"/>
  <c r="E196" i="4"/>
  <c r="D192" i="1" s="1"/>
  <c r="G192" i="1" s="1"/>
  <c r="F196" i="4"/>
  <c r="E52" i="9"/>
  <c r="B52" i="9" s="1"/>
  <c r="F223" i="9"/>
  <c r="B223" i="9" s="1"/>
  <c r="G184" i="1"/>
  <c r="G185" i="1"/>
  <c r="G186" i="1"/>
  <c r="G187" i="1"/>
  <c r="G188" i="1"/>
  <c r="G189" i="1"/>
  <c r="G190" i="1"/>
  <c r="G191" i="1"/>
  <c r="F221" i="9"/>
  <c r="B221" i="9" s="1"/>
  <c r="E45" i="9"/>
  <c r="B45" i="9" s="1"/>
  <c r="B220" i="9"/>
  <c r="F177" i="4"/>
  <c r="E43" i="9"/>
  <c r="B43" i="9" s="1"/>
  <c r="E44" i="9"/>
  <c r="B44" i="9" s="1"/>
  <c r="G165" i="1"/>
  <c r="G166" i="1"/>
  <c r="G167" i="1"/>
  <c r="G168" i="1"/>
  <c r="G169" i="1"/>
  <c r="G170" i="1"/>
  <c r="G171" i="1"/>
  <c r="G172" i="1"/>
  <c r="E163" i="4"/>
  <c r="D159" i="1" s="1"/>
  <c r="H159" i="1" s="1"/>
  <c r="G160" i="1"/>
  <c r="G161" i="1"/>
  <c r="G162" i="1"/>
  <c r="G163" i="1"/>
  <c r="G164" i="1"/>
  <c r="G155" i="1"/>
  <c r="G156" i="1"/>
  <c r="G157" i="1"/>
  <c r="G158" i="1"/>
  <c r="G149" i="1"/>
  <c r="G150" i="1"/>
  <c r="G151" i="1"/>
  <c r="G152" i="1"/>
  <c r="G153" i="1"/>
  <c r="G154" i="1"/>
  <c r="F217" i="9"/>
  <c r="B217" i="9" s="1"/>
  <c r="G20" i="9"/>
  <c r="C148" i="1"/>
  <c r="B216" i="9"/>
  <c r="C108" i="1"/>
  <c r="E37" i="9"/>
  <c r="B37" i="9" s="1"/>
  <c r="G103" i="1"/>
  <c r="G104" i="1"/>
  <c r="G105" i="1"/>
  <c r="G106" i="1"/>
  <c r="G107" i="1"/>
  <c r="G79" i="1"/>
  <c r="H79" i="1"/>
  <c r="G70" i="1"/>
  <c r="G71" i="1"/>
  <c r="G72" i="1"/>
  <c r="E33" i="9"/>
  <c r="E27" i="9"/>
  <c r="B27" i="9" s="1"/>
  <c r="C58" i="1"/>
  <c r="E28" i="9"/>
  <c r="B28" i="9" s="1"/>
  <c r="G48" i="1"/>
  <c r="H49" i="1"/>
  <c r="E50" i="4"/>
  <c r="D46" i="1" s="1"/>
  <c r="F59" i="4"/>
  <c r="G47" i="1"/>
  <c r="H47" i="1"/>
  <c r="G36" i="1"/>
  <c r="G37" i="1"/>
  <c r="G38" i="1"/>
  <c r="G39" i="1"/>
  <c r="G25" i="1"/>
  <c r="G26" i="1"/>
  <c r="G27" i="1"/>
  <c r="G28" i="1"/>
  <c r="G29" i="1"/>
  <c r="G30" i="1"/>
  <c r="G31" i="1"/>
  <c r="G32" i="1"/>
  <c r="D7" i="4"/>
  <c r="C3" i="1" s="1"/>
  <c r="E24" i="9"/>
  <c r="B24" i="9" s="1"/>
  <c r="E7" i="4"/>
  <c r="D3" i="1" s="1"/>
  <c r="H3" i="1"/>
  <c r="G3" i="1"/>
  <c r="D4" i="1"/>
  <c r="H4" i="1" s="1"/>
  <c r="G5" i="1"/>
  <c r="G6" i="1"/>
  <c r="G7" i="1"/>
  <c r="G8" i="1"/>
  <c r="G9" i="1"/>
  <c r="G10" i="1"/>
  <c r="G11" i="1"/>
  <c r="G12" i="1"/>
  <c r="F8" i="4"/>
  <c r="G284" i="1"/>
  <c r="H284" i="1"/>
  <c r="G479" i="1"/>
  <c r="H479" i="1"/>
  <c r="G1440" i="1"/>
  <c r="J1440" i="1"/>
  <c r="J1445" i="1"/>
  <c r="F629" i="4"/>
  <c r="D625" i="4"/>
  <c r="D6" i="8"/>
  <c r="C1493" i="1"/>
  <c r="C453" i="1"/>
  <c r="C475" i="1"/>
  <c r="C623" i="1"/>
  <c r="G1375" i="1"/>
  <c r="G1379" i="1"/>
  <c r="G1386" i="1"/>
  <c r="G1390" i="1"/>
  <c r="G1397" i="1"/>
  <c r="G1401" i="1"/>
  <c r="G1405" i="1"/>
  <c r="G1409" i="1"/>
  <c r="G1413" i="1"/>
  <c r="G1417" i="1"/>
  <c r="G1421" i="1"/>
  <c r="G1425" i="1"/>
  <c r="H1470" i="1"/>
  <c r="G1470" i="1"/>
  <c r="H1476" i="1"/>
  <c r="G1476" i="1"/>
  <c r="H1478" i="1"/>
  <c r="G1478" i="1"/>
  <c r="H1480" i="1"/>
  <c r="G1484" i="1"/>
  <c r="H1495" i="1"/>
  <c r="G1495" i="1"/>
  <c r="H1499" i="1"/>
  <c r="G1499" i="1"/>
  <c r="H1503" i="1"/>
  <c r="G1503" i="1"/>
  <c r="H1566" i="1"/>
  <c r="G1566" i="1"/>
  <c r="F51" i="4"/>
  <c r="D50" i="4"/>
  <c r="F107" i="4"/>
  <c r="D106" i="4"/>
  <c r="D643" i="4"/>
  <c r="F416" i="4"/>
  <c r="F119" i="5"/>
  <c r="D118" i="5"/>
  <c r="F99" i="6"/>
  <c r="D89" i="6"/>
  <c r="C1393" i="1"/>
  <c r="G1442" i="1"/>
  <c r="J1442" i="1"/>
  <c r="G1444" i="1"/>
  <c r="J1444" i="1"/>
  <c r="H1579" i="1"/>
  <c r="G1579" i="1"/>
  <c r="F485" i="4"/>
  <c r="D484" i="4"/>
  <c r="H289" i="9"/>
  <c r="E176" i="5"/>
  <c r="D522" i="1"/>
  <c r="D1154" i="1"/>
  <c r="G1374" i="1"/>
  <c r="G1378" i="1"/>
  <c r="G1382" i="1"/>
  <c r="G1385" i="1"/>
  <c r="G1389" i="1"/>
  <c r="G1396" i="1"/>
  <c r="G1400" i="1"/>
  <c r="G1404" i="1"/>
  <c r="G1412" i="1"/>
  <c r="G1416" i="1"/>
  <c r="G1420" i="1"/>
  <c r="G1424" i="1"/>
  <c r="H1430" i="1"/>
  <c r="H1434" i="1"/>
  <c r="H1440" i="1"/>
  <c r="H1442" i="1"/>
  <c r="H1444" i="1"/>
  <c r="G1480" i="1"/>
  <c r="H1507" i="1"/>
  <c r="G1507" i="1"/>
  <c r="H1511" i="1"/>
  <c r="G1511" i="1"/>
  <c r="H1527" i="1"/>
  <c r="G1527" i="1"/>
  <c r="H1531" i="1"/>
  <c r="G1531" i="1"/>
  <c r="H1535" i="1"/>
  <c r="G1535" i="1"/>
  <c r="H1539" i="1"/>
  <c r="G1539" i="1"/>
  <c r="H1563" i="1"/>
  <c r="G1563" i="1"/>
  <c r="D299" i="4"/>
  <c r="F304" i="4"/>
  <c r="F312" i="4"/>
  <c r="D311" i="4"/>
  <c r="F571" i="4"/>
  <c r="D567" i="4"/>
  <c r="F238" i="5"/>
  <c r="H1429" i="1"/>
  <c r="H1433" i="1"/>
  <c r="D1437" i="1"/>
  <c r="G1437" i="1" s="1"/>
  <c r="H1446" i="1"/>
  <c r="G1446" i="1"/>
  <c r="H1448" i="1"/>
  <c r="G1448" i="1"/>
  <c r="H1450" i="1"/>
  <c r="G1450" i="1"/>
  <c r="H1452" i="1"/>
  <c r="G1452" i="1"/>
  <c r="H1456" i="1"/>
  <c r="G1456" i="1"/>
  <c r="H1458" i="1"/>
  <c r="G1458" i="1"/>
  <c r="H1460" i="1"/>
  <c r="G1460" i="1"/>
  <c r="H1463" i="1"/>
  <c r="G1463" i="1"/>
  <c r="H1465" i="1"/>
  <c r="G1465" i="1"/>
  <c r="H1467" i="1"/>
  <c r="G1467" i="1"/>
  <c r="H1471" i="1"/>
  <c r="G1471" i="1"/>
  <c r="H1473" i="1"/>
  <c r="G1473" i="1"/>
  <c r="H1475" i="1"/>
  <c r="G1475" i="1"/>
  <c r="H1483" i="1"/>
  <c r="G1483" i="1"/>
  <c r="H1487" i="1"/>
  <c r="G1487" i="1"/>
  <c r="H1491" i="1"/>
  <c r="G1491" i="1"/>
  <c r="H1515" i="1"/>
  <c r="G1515" i="1"/>
  <c r="H1519" i="1"/>
  <c r="G1519" i="1"/>
  <c r="H1523" i="1"/>
  <c r="G1523" i="1"/>
  <c r="H1445" i="1"/>
  <c r="H1570" i="1"/>
  <c r="G1570" i="1"/>
  <c r="F83" i="4"/>
  <c r="D82" i="4"/>
  <c r="E106" i="4"/>
  <c r="D102" i="1" s="1"/>
  <c r="E311" i="4"/>
  <c r="D306" i="1" s="1"/>
  <c r="D351" i="4"/>
  <c r="F356" i="4"/>
  <c r="F364" i="4"/>
  <c r="D363" i="4"/>
  <c r="E643" i="4"/>
  <c r="D637" i="1" s="1"/>
  <c r="E421" i="4"/>
  <c r="E484" i="4"/>
  <c r="D478" i="1" s="1"/>
  <c r="D580" i="4"/>
  <c r="F585" i="4"/>
  <c r="H286" i="9"/>
  <c r="E286" i="9" s="1"/>
  <c r="B286" i="9" s="1"/>
  <c r="E87" i="5"/>
  <c r="D1065" i="1" s="1"/>
  <c r="F246" i="5"/>
  <c r="D245" i="5"/>
  <c r="D35" i="6"/>
  <c r="H1542" i="1"/>
  <c r="G1547" i="1"/>
  <c r="H1550" i="1"/>
  <c r="G1555" i="1"/>
  <c r="H1558" i="1"/>
  <c r="G1567" i="1"/>
  <c r="H1574" i="1"/>
  <c r="G1574" i="1"/>
  <c r="E82" i="4"/>
  <c r="D78" i="1" s="1"/>
  <c r="F253" i="4"/>
  <c r="D252" i="4"/>
  <c r="E363" i="4"/>
  <c r="D358" i="1" s="1"/>
  <c r="D644" i="4"/>
  <c r="F473" i="4"/>
  <c r="D472" i="4"/>
  <c r="D12" i="5"/>
  <c r="D7" i="5" s="1"/>
  <c r="F45" i="5"/>
  <c r="D190" i="5"/>
  <c r="D206" i="5"/>
  <c r="H1562" i="1"/>
  <c r="G1562" i="1"/>
  <c r="H1578" i="1"/>
  <c r="G1578" i="1"/>
  <c r="F225" i="4"/>
  <c r="D224" i="4"/>
  <c r="F421" i="4"/>
  <c r="D420" i="4"/>
  <c r="D529" i="4"/>
  <c r="D177" i="5"/>
  <c r="F180" i="5"/>
  <c r="H29" i="3"/>
  <c r="F152" i="4"/>
  <c r="F417" i="4"/>
  <c r="F88" i="5"/>
  <c r="E142" i="9"/>
  <c r="B142" i="9" s="1"/>
  <c r="E146" i="5"/>
  <c r="D1124" i="1" s="1"/>
  <c r="E287" i="9"/>
  <c r="B287" i="9" s="1"/>
  <c r="B25" i="9"/>
  <c r="B33" i="9"/>
  <c r="B41" i="9"/>
  <c r="B49" i="9"/>
  <c r="B57" i="9"/>
  <c r="B65" i="9"/>
  <c r="B73" i="9"/>
  <c r="B81" i="9"/>
  <c r="B89" i="9"/>
  <c r="B97" i="9"/>
  <c r="H20" i="9"/>
  <c r="D49" i="8"/>
  <c r="B145" i="9"/>
  <c r="B149" i="9"/>
  <c r="B153" i="9"/>
  <c r="G161" i="9"/>
  <c r="E161" i="9" s="1"/>
  <c r="B161" i="9" s="1"/>
  <c r="G165" i="9"/>
  <c r="G179" i="9"/>
  <c r="E179" i="9" s="1"/>
  <c r="B179" i="9" s="1"/>
  <c r="G183" i="9"/>
  <c r="E183" i="9" s="1"/>
  <c r="B183" i="9" s="1"/>
  <c r="G187" i="9"/>
  <c r="E187" i="9" s="1"/>
  <c r="B187" i="9" s="1"/>
  <c r="F275" i="9"/>
  <c r="E108" i="9"/>
  <c r="B108" i="9" s="1"/>
  <c r="E144" i="9"/>
  <c r="B144" i="9" s="1"/>
  <c r="E148" i="9"/>
  <c r="B148" i="9" s="1"/>
  <c r="E152" i="9"/>
  <c r="B152" i="9" s="1"/>
  <c r="E156" i="9"/>
  <c r="B156" i="9" s="1"/>
  <c r="G160" i="9"/>
  <c r="E160" i="9" s="1"/>
  <c r="B160" i="9" s="1"/>
  <c r="B237" i="9"/>
  <c r="B253" i="9"/>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88" i="9"/>
  <c r="E188" i="9" s="1"/>
  <c r="B188" i="9" s="1"/>
  <c r="G184" i="9"/>
  <c r="E184" i="9" s="1"/>
  <c r="B184" i="9" s="1"/>
  <c r="G180" i="9"/>
  <c r="E180" i="9" s="1"/>
  <c r="B180" i="9" s="1"/>
  <c r="G278" i="9"/>
  <c r="E278" i="9" s="1"/>
  <c r="B278"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146" i="9"/>
  <c r="B150" i="9"/>
  <c r="B154" i="9"/>
  <c r="B158" i="9"/>
  <c r="G163" i="9"/>
  <c r="E163" i="9" s="1"/>
  <c r="B163" i="9" s="1"/>
  <c r="H164" i="9"/>
  <c r="E164" i="9" s="1"/>
  <c r="B164" i="9" s="1"/>
  <c r="G178" i="9"/>
  <c r="E178" i="9" s="1"/>
  <c r="B178" i="9" s="1"/>
  <c r="G182" i="9"/>
  <c r="E182" i="9" s="1"/>
  <c r="B182" i="9" s="1"/>
  <c r="G186" i="9"/>
  <c r="E186" i="9" s="1"/>
  <c r="B186" i="9" s="1"/>
  <c r="G190" i="9"/>
  <c r="E190" i="9" s="1"/>
  <c r="B190" i="9" s="1"/>
  <c r="B215" i="9"/>
  <c r="B288" i="9"/>
  <c r="B228" i="9"/>
  <c r="B232" i="9"/>
  <c r="B236" i="9"/>
  <c r="B239" i="9"/>
  <c r="B244" i="9"/>
  <c r="B247" i="9"/>
  <c r="B248" i="9"/>
  <c r="B251" i="9"/>
  <c r="B252" i="9"/>
  <c r="B255" i="9"/>
  <c r="B256" i="9"/>
  <c r="B260" i="9"/>
  <c r="B264" i="9"/>
  <c r="B268" i="9"/>
  <c r="B284" i="9"/>
  <c r="F213" i="9"/>
  <c r="B213" i="9" s="1"/>
  <c r="F214" i="9"/>
  <c r="B214" i="9" s="1"/>
  <c r="F218" i="9"/>
  <c r="B218" i="9" s="1"/>
  <c r="F222" i="9"/>
  <c r="B222" i="9" s="1"/>
  <c r="E283" i="9"/>
  <c r="B283" i="9" s="1"/>
  <c r="I1477" i="1" l="1"/>
  <c r="I1476" i="1"/>
  <c r="I1472" i="1"/>
  <c r="I1459" i="1"/>
  <c r="I30" i="3"/>
  <c r="D1453" i="1"/>
  <c r="C1469" i="1"/>
  <c r="H31" i="3"/>
  <c r="I1439" i="1"/>
  <c r="E5" i="7"/>
  <c r="G297" i="9" s="1"/>
  <c r="E297" i="9" s="1"/>
  <c r="B297" i="9" s="1"/>
  <c r="I1473" i="1"/>
  <c r="I1465" i="1"/>
  <c r="I1460" i="1"/>
  <c r="I1456" i="1"/>
  <c r="I1474" i="1"/>
  <c r="I1468" i="1"/>
  <c r="H1454" i="1"/>
  <c r="I1450" i="1"/>
  <c r="I1446" i="1"/>
  <c r="I1442" i="1"/>
  <c r="H1438" i="1"/>
  <c r="G1438" i="1"/>
  <c r="H1501" i="1"/>
  <c r="G1501" i="1"/>
  <c r="H1423" i="1"/>
  <c r="F114" i="6"/>
  <c r="H27" i="3"/>
  <c r="C1408" i="1"/>
  <c r="G1408" i="1" s="1"/>
  <c r="H1408" i="1"/>
  <c r="H1376" i="1"/>
  <c r="D1329" i="1"/>
  <c r="I25" i="3"/>
  <c r="D1299" i="1"/>
  <c r="I24" i="3"/>
  <c r="E141" i="6"/>
  <c r="I28" i="3" s="1"/>
  <c r="F5" i="6"/>
  <c r="G1299" i="1"/>
  <c r="H1299" i="1"/>
  <c r="H1300" i="1"/>
  <c r="H24" i="3"/>
  <c r="I23" i="3"/>
  <c r="D1214" i="1"/>
  <c r="F146" i="5"/>
  <c r="F134" i="5"/>
  <c r="C1112" i="1"/>
  <c r="E7" i="5"/>
  <c r="F7" i="5" s="1"/>
  <c r="G991" i="1"/>
  <c r="H991" i="1"/>
  <c r="G986" i="1"/>
  <c r="H986" i="1"/>
  <c r="H599" i="1"/>
  <c r="G599" i="1"/>
  <c r="G587" i="1"/>
  <c r="H587" i="1"/>
  <c r="E151" i="4"/>
  <c r="F263" i="4"/>
  <c r="G260" i="1"/>
  <c r="H260" i="1"/>
  <c r="G259" i="1"/>
  <c r="H259" i="1"/>
  <c r="H192" i="1"/>
  <c r="G159" i="1"/>
  <c r="F163" i="4"/>
  <c r="E20" i="9"/>
  <c r="B20" i="9" s="1"/>
  <c r="H148" i="1"/>
  <c r="G148" i="1"/>
  <c r="D6" i="4"/>
  <c r="G108" i="1"/>
  <c r="H108" i="1"/>
  <c r="G58" i="1"/>
  <c r="H58" i="1"/>
  <c r="F7" i="4"/>
  <c r="G4" i="1"/>
  <c r="H20" i="3"/>
  <c r="C985" i="1"/>
  <c r="H16" i="3"/>
  <c r="C2" i="1"/>
  <c r="H25" i="3"/>
  <c r="F35" i="6"/>
  <c r="C1329" i="1"/>
  <c r="F363" i="4"/>
  <c r="C358" i="1"/>
  <c r="F118" i="5"/>
  <c r="C1096" i="1"/>
  <c r="G1493" i="1"/>
  <c r="H1493" i="1"/>
  <c r="G292" i="9"/>
  <c r="E292" i="9" s="1"/>
  <c r="B292" i="9" s="1"/>
  <c r="F206" i="5"/>
  <c r="C1183" i="1"/>
  <c r="F472" i="4"/>
  <c r="C466" i="1"/>
  <c r="E350" i="4"/>
  <c r="F245" i="5"/>
  <c r="C1222" i="1"/>
  <c r="D68" i="5"/>
  <c r="E298" i="4"/>
  <c r="F567" i="4"/>
  <c r="C561" i="1"/>
  <c r="H1437" i="1"/>
  <c r="F484" i="4"/>
  <c r="C478" i="1"/>
  <c r="H1393" i="1"/>
  <c r="G1393" i="1"/>
  <c r="F106" i="4"/>
  <c r="C102" i="1"/>
  <c r="G623" i="1"/>
  <c r="H623" i="1"/>
  <c r="C1481" i="1"/>
  <c r="D42" i="8"/>
  <c r="E289" i="4"/>
  <c r="I17" i="3"/>
  <c r="D147" i="1"/>
  <c r="F580" i="4"/>
  <c r="C574" i="1"/>
  <c r="F82" i="4"/>
  <c r="C78" i="1"/>
  <c r="F212" i="9"/>
  <c r="B212" i="9" s="1"/>
  <c r="E165" i="9"/>
  <c r="B165" i="9" s="1"/>
  <c r="D43" i="8"/>
  <c r="C1524" i="1"/>
  <c r="G289" i="9"/>
  <c r="E289" i="9" s="1"/>
  <c r="B289" i="9" s="1"/>
  <c r="F177" i="5"/>
  <c r="D176" i="5"/>
  <c r="C1154" i="1"/>
  <c r="F224" i="4"/>
  <c r="D151" i="4"/>
  <c r="C220" i="1"/>
  <c r="F190" i="5"/>
  <c r="G291" i="9"/>
  <c r="E291" i="9" s="1"/>
  <c r="B291" i="9" s="1"/>
  <c r="C1167" i="1"/>
  <c r="F252" i="4"/>
  <c r="C248" i="1"/>
  <c r="E6" i="4"/>
  <c r="F6" i="4" s="1"/>
  <c r="D141" i="6"/>
  <c r="E420" i="4"/>
  <c r="D415" i="1"/>
  <c r="F299" i="4"/>
  <c r="D298" i="4"/>
  <c r="C294" i="1"/>
  <c r="I1444" i="1"/>
  <c r="F89" i="6"/>
  <c r="C1383" i="1"/>
  <c r="E68" i="5"/>
  <c r="I1478" i="1"/>
  <c r="G475" i="1"/>
  <c r="H475" i="1"/>
  <c r="F625" i="4"/>
  <c r="C619" i="1"/>
  <c r="G1124" i="1"/>
  <c r="H1124" i="1"/>
  <c r="F420" i="4"/>
  <c r="C414" i="1"/>
  <c r="F12" i="5"/>
  <c r="C990" i="1"/>
  <c r="F643" i="4"/>
  <c r="C637" i="1"/>
  <c r="D528" i="4"/>
  <c r="D635" i="4" s="1"/>
  <c r="F529" i="4"/>
  <c r="C523" i="1"/>
  <c r="F644" i="4"/>
  <c r="C638" i="1"/>
  <c r="B191" i="9"/>
  <c r="G1065" i="1"/>
  <c r="H1065" i="1"/>
  <c r="F351" i="4"/>
  <c r="D350" i="4"/>
  <c r="C346" i="1"/>
  <c r="I1471" i="1"/>
  <c r="I1467" i="1"/>
  <c r="I1463" i="1"/>
  <c r="I1458" i="1"/>
  <c r="I1452" i="1"/>
  <c r="I1448" i="1"/>
  <c r="D237" i="5"/>
  <c r="F311" i="4"/>
  <c r="C306" i="1"/>
  <c r="E175" i="5"/>
  <c r="D1152" i="1" s="1"/>
  <c r="I22" i="3"/>
  <c r="D1153" i="1"/>
  <c r="F50" i="4"/>
  <c r="C46" i="1"/>
  <c r="G453" i="1"/>
  <c r="H453" i="1"/>
  <c r="I1440" i="1"/>
  <c r="G1469" i="1" l="1"/>
  <c r="H1469" i="1"/>
  <c r="D1436" i="1"/>
  <c r="I29" i="3"/>
  <c r="H1453" i="1"/>
  <c r="G1453" i="1"/>
  <c r="E296" i="9"/>
  <c r="I10" i="3" s="1"/>
  <c r="D1435" i="1"/>
  <c r="H1112" i="1"/>
  <c r="G1112" i="1"/>
  <c r="I20" i="3"/>
  <c r="D985" i="1"/>
  <c r="G985" i="1" s="1"/>
  <c r="F635" i="4"/>
  <c r="C629" i="1"/>
  <c r="H28" i="3"/>
  <c r="F141" i="6"/>
  <c r="C1435" i="1"/>
  <c r="G574" i="1"/>
  <c r="H574" i="1"/>
  <c r="H21" i="3"/>
  <c r="F68" i="5"/>
  <c r="C1046" i="1"/>
  <c r="G466" i="1"/>
  <c r="H466" i="1"/>
  <c r="G1096" i="1"/>
  <c r="H1096" i="1"/>
  <c r="G306" i="1"/>
  <c r="H306" i="1"/>
  <c r="E290" i="4"/>
  <c r="D286" i="1" s="1"/>
  <c r="E412" i="4"/>
  <c r="D2" i="1"/>
  <c r="H2" i="1" s="1"/>
  <c r="I16" i="3"/>
  <c r="K1432" i="9"/>
  <c r="G295" i="9"/>
  <c r="E295" i="9" s="1"/>
  <c r="B295" i="9" s="1"/>
  <c r="I34" i="3"/>
  <c r="C1517" i="1"/>
  <c r="G561" i="1"/>
  <c r="H561" i="1"/>
  <c r="G1222" i="1"/>
  <c r="H1222" i="1"/>
  <c r="G638" i="1"/>
  <c r="H638" i="1"/>
  <c r="G637" i="1"/>
  <c r="H637" i="1"/>
  <c r="H1383" i="1"/>
  <c r="G1383" i="1"/>
  <c r="D407" i="4"/>
  <c r="F298" i="4"/>
  <c r="C293" i="1"/>
  <c r="G1167" i="1"/>
  <c r="H1167" i="1"/>
  <c r="E291" i="4"/>
  <c r="D287" i="1" s="1"/>
  <c r="E413" i="4"/>
  <c r="D285" i="1"/>
  <c r="G1329" i="1"/>
  <c r="H1329" i="1"/>
  <c r="H9" i="3"/>
  <c r="G346" i="1"/>
  <c r="H346" i="1"/>
  <c r="G523" i="1"/>
  <c r="H523" i="1"/>
  <c r="G299" i="9"/>
  <c r="E299" i="9" s="1"/>
  <c r="G619" i="1"/>
  <c r="H619" i="1"/>
  <c r="G415" i="1"/>
  <c r="H415" i="1"/>
  <c r="G248" i="1"/>
  <c r="H248" i="1"/>
  <c r="G1154" i="1"/>
  <c r="H1154" i="1"/>
  <c r="H1524" i="1"/>
  <c r="G1524" i="1"/>
  <c r="G78" i="1"/>
  <c r="H78" i="1"/>
  <c r="G1481" i="1"/>
  <c r="H1481" i="1"/>
  <c r="G102" i="1"/>
  <c r="H102" i="1"/>
  <c r="G478" i="1"/>
  <c r="H478" i="1"/>
  <c r="G1183" i="1"/>
  <c r="H1183" i="1"/>
  <c r="G358" i="1"/>
  <c r="H358" i="1"/>
  <c r="D412" i="4"/>
  <c r="G46" i="1"/>
  <c r="H46" i="1"/>
  <c r="D636" i="4"/>
  <c r="F528" i="4"/>
  <c r="C522" i="1"/>
  <c r="H17" i="3"/>
  <c r="D289" i="4"/>
  <c r="F151" i="4"/>
  <c r="C147" i="1"/>
  <c r="F237" i="5"/>
  <c r="H23" i="3"/>
  <c r="C1214" i="1"/>
  <c r="D408" i="4"/>
  <c r="F350" i="4"/>
  <c r="C345" i="1"/>
  <c r="G990" i="1"/>
  <c r="H990" i="1"/>
  <c r="E6" i="5"/>
  <c r="I21" i="3"/>
  <c r="D1046" i="1"/>
  <c r="G294" i="1"/>
  <c r="H294" i="1"/>
  <c r="E635" i="4"/>
  <c r="D629" i="1" s="1"/>
  <c r="D414" i="1"/>
  <c r="G414" i="1" s="1"/>
  <c r="E636" i="4"/>
  <c r="D630" i="1" s="1"/>
  <c r="G220" i="1"/>
  <c r="H220" i="1"/>
  <c r="H22" i="3"/>
  <c r="F176" i="5"/>
  <c r="D175" i="5"/>
  <c r="C1153" i="1"/>
  <c r="I35" i="3"/>
  <c r="C1518" i="1"/>
  <c r="G294" i="9"/>
  <c r="E294" i="9" s="1"/>
  <c r="D293" i="1"/>
  <c r="E407" i="4"/>
  <c r="D402" i="1" s="1"/>
  <c r="E408" i="4"/>
  <c r="D403" i="1" s="1"/>
  <c r="D345" i="1"/>
  <c r="E19" i="9"/>
  <c r="D6" i="5"/>
  <c r="G1436" i="1" l="1"/>
  <c r="H1436" i="1"/>
  <c r="H985" i="1"/>
  <c r="G2" i="1"/>
  <c r="F175" i="5"/>
  <c r="C1152" i="1"/>
  <c r="H276" i="9"/>
  <c r="D984" i="1"/>
  <c r="G147" i="1"/>
  <c r="H147" i="1"/>
  <c r="K3" i="9"/>
  <c r="E640" i="4"/>
  <c r="E415" i="4"/>
  <c r="D410" i="1" s="1"/>
  <c r="D408" i="1"/>
  <c r="G293" i="1"/>
  <c r="H293" i="1"/>
  <c r="E293" i="9"/>
  <c r="B294" i="9"/>
  <c r="E639" i="4"/>
  <c r="E414" i="4"/>
  <c r="D409" i="1" s="1"/>
  <c r="D407" i="1"/>
  <c r="H1518" i="1"/>
  <c r="G1518" i="1"/>
  <c r="F408" i="4"/>
  <c r="C403" i="1"/>
  <c r="G522" i="1"/>
  <c r="H522" i="1"/>
  <c r="G276" i="9"/>
  <c r="G282" i="9"/>
  <c r="E282" i="9" s="1"/>
  <c r="B282" i="9" s="1"/>
  <c r="F6" i="5"/>
  <c r="C984" i="1"/>
  <c r="G1214" i="1"/>
  <c r="H1214" i="1"/>
  <c r="D639" i="4"/>
  <c r="F412" i="4"/>
  <c r="C407" i="1"/>
  <c r="E298" i="9"/>
  <c r="I9" i="3" s="1"/>
  <c r="B299" i="9"/>
  <c r="G1517" i="1"/>
  <c r="H1517" i="1"/>
  <c r="H414" i="1"/>
  <c r="G1046" i="1"/>
  <c r="H1046" i="1"/>
  <c r="G629" i="1"/>
  <c r="H629" i="1"/>
  <c r="G1153" i="1"/>
  <c r="H1153" i="1"/>
  <c r="G345" i="1"/>
  <c r="H345" i="1"/>
  <c r="D413" i="4"/>
  <c r="D291" i="4"/>
  <c r="F289" i="4"/>
  <c r="C285" i="1"/>
  <c r="D290" i="4"/>
  <c r="F636" i="4"/>
  <c r="C630" i="1"/>
  <c r="H11" i="3"/>
  <c r="F407" i="4"/>
  <c r="C402" i="1"/>
  <c r="H1435" i="1"/>
  <c r="G1435" i="1"/>
  <c r="E276" i="9" l="1"/>
  <c r="E275" i="9" s="1"/>
  <c r="N3" i="9"/>
  <c r="I11" i="3"/>
  <c r="G285" i="1"/>
  <c r="H285" i="1"/>
  <c r="F639" i="4"/>
  <c r="C633" i="1"/>
  <c r="G630" i="1"/>
  <c r="H630" i="1"/>
  <c r="G403" i="1"/>
  <c r="H403" i="1"/>
  <c r="G1152" i="1"/>
  <c r="H1152" i="1"/>
  <c r="F290" i="4"/>
  <c r="C286" i="1"/>
  <c r="D640" i="4"/>
  <c r="D415" i="4"/>
  <c r="F413" i="4"/>
  <c r="C408" i="1"/>
  <c r="D414" i="4"/>
  <c r="H8" i="3"/>
  <c r="G984" i="1"/>
  <c r="H984" i="1"/>
  <c r="E641" i="4"/>
  <c r="D633" i="1"/>
  <c r="G407" i="1"/>
  <c r="H407" i="1"/>
  <c r="G402" i="1"/>
  <c r="H402" i="1"/>
  <c r="F291" i="4"/>
  <c r="C287" i="1"/>
  <c r="E642" i="4"/>
  <c r="D634" i="1"/>
  <c r="B276" i="9" l="1"/>
  <c r="E645" i="4"/>
  <c r="D635" i="1"/>
  <c r="F414" i="4"/>
  <c r="C409" i="1"/>
  <c r="D642" i="4"/>
  <c r="F640" i="4"/>
  <c r="C634" i="1"/>
  <c r="G287" i="1"/>
  <c r="H287" i="1"/>
  <c r="G408" i="1"/>
  <c r="H408" i="1"/>
  <c r="G286" i="1"/>
  <c r="H286" i="1"/>
  <c r="G633" i="1"/>
  <c r="H633" i="1"/>
  <c r="E646" i="4"/>
  <c r="D636" i="1"/>
  <c r="M3" i="9"/>
  <c r="I8" i="3"/>
  <c r="F415" i="4"/>
  <c r="C410" i="1"/>
  <c r="D641" i="4"/>
  <c r="I19" i="3" l="1"/>
  <c r="D640" i="1"/>
  <c r="F641" i="4"/>
  <c r="D645" i="4"/>
  <c r="C635" i="1"/>
  <c r="G409" i="1"/>
  <c r="H409" i="1"/>
  <c r="G634" i="1"/>
  <c r="H634" i="1"/>
  <c r="G410" i="1"/>
  <c r="H410" i="1"/>
  <c r="D646" i="4"/>
  <c r="F642" i="4"/>
  <c r="C636" i="1"/>
  <c r="I18" i="3"/>
  <c r="D639" i="1"/>
  <c r="H18" i="3" l="1"/>
  <c r="F645" i="4"/>
  <c r="C639" i="1"/>
  <c r="G636" i="1"/>
  <c r="H636" i="1"/>
  <c r="H19" i="3"/>
  <c r="F646" i="4"/>
  <c r="C640" i="1"/>
  <c r="G635" i="1"/>
  <c r="H635" i="1"/>
  <c r="G639" i="1" l="1"/>
  <c r="H639" i="1"/>
  <c r="H7" i="3"/>
  <c r="G640" i="1"/>
  <c r="H640" i="1"/>
  <c r="I7" i="3" l="1"/>
  <c r="J3" i="9"/>
  <c r="M272" i="9" l="1"/>
  <c r="L272" i="9"/>
  <c r="H18" i="9"/>
  <c r="G18" i="9"/>
  <c r="I8" i="9"/>
  <c r="J7" i="9"/>
  <c r="K6" i="9"/>
  <c r="L15" i="9"/>
  <c r="K5" i="9"/>
  <c r="H17" i="9"/>
  <c r="I11" i="9"/>
  <c r="M16" i="9"/>
  <c r="K13" i="9"/>
  <c r="J10" i="9"/>
  <c r="I7" i="9"/>
  <c r="K9" i="9"/>
  <c r="J6" i="9"/>
  <c r="I12" i="9"/>
  <c r="J8" i="9"/>
  <c r="I13" i="9"/>
  <c r="J5" i="9"/>
  <c r="L16" i="9"/>
  <c r="J11" i="9"/>
  <c r="K7" i="9"/>
  <c r="J12" i="9"/>
  <c r="J9" i="9"/>
  <c r="H15" i="9"/>
  <c r="M15" i="9"/>
  <c r="I9" i="9"/>
  <c r="G15" i="9"/>
  <c r="I6" i="9"/>
  <c r="K12" i="9"/>
  <c r="I17" i="9"/>
  <c r="K10" i="9"/>
  <c r="G16" i="9"/>
  <c r="I5" i="9"/>
  <c r="K11" i="9"/>
  <c r="H16" i="9"/>
  <c r="K8" i="9"/>
  <c r="J13" i="9"/>
  <c r="G17" i="9"/>
  <c r="J17" i="9"/>
  <c r="E5" i="9" l="1"/>
  <c r="B5" i="9" s="1"/>
  <c r="E18" i="9"/>
  <c r="B18" i="9" s="1"/>
  <c r="E15" i="9"/>
  <c r="F272" i="9"/>
  <c r="B272" i="9" s="1"/>
  <c r="F15" i="9"/>
  <c r="E16" i="9"/>
  <c r="E6" i="9"/>
  <c r="B6" i="9" s="1"/>
  <c r="E7" i="9"/>
  <c r="B7" i="9" s="1"/>
  <c r="E11" i="9"/>
  <c r="B11" i="9" s="1"/>
  <c r="F16" i="9"/>
  <c r="E12" i="9"/>
  <c r="B12" i="9" s="1"/>
  <c r="E10" i="9"/>
  <c r="B10" i="9" s="1"/>
  <c r="F19" i="9"/>
  <c r="E13" i="9"/>
  <c r="B13" i="9" s="1"/>
  <c r="E17" i="9"/>
  <c r="B17" i="9" s="1"/>
  <c r="E9" i="9"/>
  <c r="B9" i="9" s="1"/>
  <c r="E8" i="9"/>
  <c r="B8" i="9" s="1"/>
  <c r="B15" i="9" l="1"/>
  <c r="E4" i="9"/>
  <c r="B16" i="9"/>
  <c r="E14" i="9"/>
  <c r="F14" i="9"/>
  <c r="F3" i="9" s="1"/>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<sst xmlns="http://schemas.openxmlformats.org/spreadsheetml/2006/main" count="4313" uniqueCount="3394">
  <si>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</si>
  <si>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</si>
  <si>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</si>
  <si>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</si>
  <si>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</si>
  <si>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</si>
  <si>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</si>
  <si>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</si>
  <si>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</si>
  <si>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</si>
  <si>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</si>
  <si>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</si>
  <si>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</si>
  <si>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</si>
  <si>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</si>
  <si>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</si>
  <si>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</si>
  <si>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</si>
  <si>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</si>
  <si>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</si>
  <si>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</si>
  <si>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</si>
  <si>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</si>
  <si>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</si>
  <si>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</si>
  <si>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</si>
  <si>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</si>
  <si>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</si>
  <si>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</si>
  <si>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</si>
  <si>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</si>
  <si>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PROLOŽAC</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</si>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</sst>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10095898</v>
      </c>
      <c r="D2" s="6">
        <f>'PR-RAS'!E6</f>
        <v>11759839.129999999</v>
      </c>
      <c r="E2" s="6">
        <v>0</v>
      </c>
      <c r="F2" s="6">
        <v>0</v>
      </c>
      <c r="G2" s="7">
        <f t="shared" ref="G2:G264" si="0">(B2/1000)*(C2*1+D2*2)</f>
        <v>33615.576260000002</v>
      </c>
      <c r="H2" s="7">
        <f t="shared" ref="H2:H264" si="1">ABS(C2-ROUND(C2,0))+ABS(D2-ROUND(D2,0))</f>
        <v>0.12999999895691872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2303812</v>
      </c>
      <c r="D3" s="1">
        <f>'PR-RAS'!E7</f>
        <v>2706943.9000000004</v>
      </c>
      <c r="E3" s="1">
        <v>0</v>
      </c>
      <c r="F3" s="1">
        <v>0</v>
      </c>
      <c r="G3" s="2">
        <f t="shared" si="0"/>
        <v>15435.399600000002</v>
      </c>
      <c r="H3" s="2">
        <f t="shared" si="1"/>
        <v>9.999999962747097E-2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2298411</v>
      </c>
      <c r="D4" s="1">
        <f>'PR-RAS'!E8</f>
        <v>2700636.6100000003</v>
      </c>
      <c r="E4" s="1">
        <v>0</v>
      </c>
      <c r="F4" s="1">
        <v>0</v>
      </c>
      <c r="G4" s="2">
        <f t="shared" si="0"/>
        <v>23099.052660000001</v>
      </c>
      <c r="H4" s="2">
        <f t="shared" si="1"/>
        <v>0.38999999966472387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2162742</v>
      </c>
      <c r="D5" s="1">
        <f>'PR-RAS'!E9</f>
        <v>2702244.45</v>
      </c>
      <c r="E5" s="1">
        <v>0</v>
      </c>
      <c r="F5" s="1">
        <v>0</v>
      </c>
      <c r="G5" s="2">
        <f t="shared" si="0"/>
        <v>30268.923600000002</v>
      </c>
      <c r="H5" s="2">
        <f t="shared" si="1"/>
        <v>0.45000000018626451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139510</v>
      </c>
      <c r="D7" s="1">
        <f>'PR-RAS'!E11</f>
        <v>320037.28000000003</v>
      </c>
      <c r="E7" s="1">
        <v>0</v>
      </c>
      <c r="F7" s="1">
        <v>0</v>
      </c>
      <c r="G7" s="2">
        <f t="shared" si="0"/>
        <v>4677.5073600000005</v>
      </c>
      <c r="H7" s="2">
        <f t="shared" si="1"/>
        <v>0.28000000002793968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3841</v>
      </c>
      <c r="D11" s="1">
        <f>'PR-RAS'!E15</f>
        <v>321645.12</v>
      </c>
      <c r="E11" s="1">
        <v>0</v>
      </c>
      <c r="F11" s="1">
        <v>0</v>
      </c>
      <c r="G11" s="2">
        <f t="shared" si="0"/>
        <v>6471.3123999999998</v>
      </c>
      <c r="H11" s="2">
        <f t="shared" si="1"/>
        <v>0.11999999999534339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5387</v>
      </c>
      <c r="D25" s="1">
        <f>'PR-RAS'!E29</f>
        <v>6307.29</v>
      </c>
      <c r="E25" s="1">
        <v>0</v>
      </c>
      <c r="F25" s="1">
        <v>0</v>
      </c>
      <c r="G25" s="2">
        <f t="shared" si="0"/>
        <v>432.03792000000004</v>
      </c>
      <c r="H25" s="2">
        <f t="shared" si="1"/>
        <v>0.28999999999996362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3560</v>
      </c>
      <c r="D27" s="1">
        <f>'PR-RAS'!E31</f>
        <v>6063.57</v>
      </c>
      <c r="E27" s="1">
        <v>0</v>
      </c>
      <c r="F27" s="1">
        <v>0</v>
      </c>
      <c r="G27" s="2">
        <f t="shared" si="0"/>
        <v>407.86563999999998</v>
      </c>
      <c r="H27" s="2">
        <f t="shared" si="1"/>
        <v>0.43000000000029104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1827</v>
      </c>
      <c r="D29" s="1">
        <f>'PR-RAS'!E33</f>
        <v>243.72000000000003</v>
      </c>
      <c r="E29" s="1">
        <v>0</v>
      </c>
      <c r="F29" s="1">
        <v>0</v>
      </c>
      <c r="G29" s="2">
        <f t="shared" si="0"/>
        <v>64.804320000000004</v>
      </c>
      <c r="H29" s="2">
        <f t="shared" si="1"/>
        <v>0.27999999999997272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14</v>
      </c>
      <c r="D36" s="1">
        <f>'PR-RAS'!E40</f>
        <v>0</v>
      </c>
      <c r="E36" s="1">
        <v>0</v>
      </c>
      <c r="F36" s="1">
        <v>0</v>
      </c>
      <c r="G36" s="2">
        <f t="shared" si="0"/>
        <v>0.49000000000000005</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14</v>
      </c>
      <c r="D37" s="1">
        <f>'PR-RAS'!E41</f>
        <v>0</v>
      </c>
      <c r="E37" s="1">
        <v>0</v>
      </c>
      <c r="F37" s="1">
        <v>0</v>
      </c>
      <c r="G37" s="2">
        <f t="shared" si="0"/>
        <v>0.504</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7581250</v>
      </c>
      <c r="D46" s="1">
        <f>'PR-RAS'!E50</f>
        <v>8846773.1899999995</v>
      </c>
      <c r="E46" s="1">
        <v>0</v>
      </c>
      <c r="F46" s="1">
        <v>0</v>
      </c>
      <c r="G46" s="2">
        <f t="shared" si="0"/>
        <v>1137365.8370999999</v>
      </c>
      <c r="H46" s="2">
        <f t="shared" si="1"/>
        <v>0.18999999947845936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7280597</v>
      </c>
      <c r="D55" s="1">
        <f>'PR-RAS'!E59</f>
        <v>7872633.5899999999</v>
      </c>
      <c r="E55" s="1">
        <v>0</v>
      </c>
      <c r="F55" s="1">
        <v>0</v>
      </c>
      <c r="G55" s="2">
        <f t="shared" si="0"/>
        <v>1243396.6657199999</v>
      </c>
      <c r="H55" s="2">
        <f t="shared" si="1"/>
        <v>0.41000000014901161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5359028</v>
      </c>
      <c r="D56" s="1">
        <f>'PR-RAS'!E60</f>
        <v>5701492.79</v>
      </c>
      <c r="E56" s="1">
        <v>0</v>
      </c>
      <c r="F56" s="1">
        <v>0</v>
      </c>
      <c r="G56" s="2">
        <f t="shared" si="0"/>
        <v>921910.74690000003</v>
      </c>
      <c r="H56" s="2">
        <f t="shared" si="1"/>
        <v>0.2099999999627471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1921569</v>
      </c>
      <c r="D57" s="1">
        <f>'PR-RAS'!E61</f>
        <v>2171140.7999999998</v>
      </c>
      <c r="E57" s="1">
        <v>0</v>
      </c>
      <c r="F57" s="1">
        <v>0</v>
      </c>
      <c r="G57" s="2">
        <f t="shared" si="0"/>
        <v>350775.6336</v>
      </c>
      <c r="H57" s="2">
        <f t="shared" si="1"/>
        <v>0.20000000018626451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148805</v>
      </c>
      <c r="D58" s="1">
        <f>'PR-RAS'!E62</f>
        <v>0</v>
      </c>
      <c r="E58" s="1">
        <v>0</v>
      </c>
      <c r="F58" s="1">
        <v>0</v>
      </c>
      <c r="G58" s="2">
        <f t="shared" si="0"/>
        <v>8481.8850000000002</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148805</v>
      </c>
      <c r="D59" s="1">
        <f>'PR-RAS'!E63</f>
        <v>0</v>
      </c>
      <c r="E59" s="1">
        <v>0</v>
      </c>
      <c r="F59" s="1">
        <v>0</v>
      </c>
      <c r="G59" s="2">
        <f t="shared" si="0"/>
        <v>8630.69</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151848</v>
      </c>
      <c r="D70" s="1">
        <f>'PR-RAS'!E74</f>
        <v>974139.6</v>
      </c>
      <c r="E70" s="1">
        <v>0</v>
      </c>
      <c r="F70" s="1">
        <v>0</v>
      </c>
      <c r="G70" s="2">
        <f t="shared" si="0"/>
        <v>144908.77680000002</v>
      </c>
      <c r="H70" s="2">
        <f t="shared" si="1"/>
        <v>0.40000000002328306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151848</v>
      </c>
      <c r="D71" s="1">
        <f>'PR-RAS'!E75</f>
        <v>974139.6</v>
      </c>
      <c r="E71" s="1">
        <v>0</v>
      </c>
      <c r="F71" s="1">
        <v>0</v>
      </c>
      <c r="G71" s="2">
        <f t="shared" si="0"/>
        <v>147008.90400000004</v>
      </c>
      <c r="H71" s="2">
        <f t="shared" si="1"/>
        <v>0.40000000002328306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24010</v>
      </c>
      <c r="D78" s="1">
        <f>'PR-RAS'!E82</f>
        <v>21547.760000000002</v>
      </c>
      <c r="E78" s="1">
        <v>0</v>
      </c>
      <c r="F78" s="1">
        <v>0</v>
      </c>
      <c r="G78" s="2">
        <f t="shared" si="0"/>
        <v>5167.1250399999999</v>
      </c>
      <c r="H78" s="2">
        <f t="shared" si="1"/>
        <v>0.23999999999796273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v>
      </c>
      <c r="D79" s="1">
        <f>'PR-RAS'!E83</f>
        <v>0.31</v>
      </c>
      <c r="E79" s="1">
        <v>0</v>
      </c>
      <c r="F79" s="1">
        <v>0</v>
      </c>
      <c r="G79" s="2">
        <f t="shared" si="0"/>
        <v>0.36036000000000001</v>
      </c>
      <c r="H79" s="2">
        <f t="shared" si="1"/>
        <v>0.31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v>
      </c>
      <c r="D81" s="1">
        <f>'PR-RAS'!E85</f>
        <v>0.31</v>
      </c>
      <c r="E81" s="1">
        <v>0</v>
      </c>
      <c r="F81" s="1">
        <v>0</v>
      </c>
      <c r="G81" s="2">
        <f t="shared" si="0"/>
        <v>0.36960000000000004</v>
      </c>
      <c r="H81" s="2">
        <f t="shared" si="1"/>
        <v>0.31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24006</v>
      </c>
      <c r="D87" s="1">
        <f>'PR-RAS'!E91</f>
        <v>21547.45</v>
      </c>
      <c r="E87" s="1">
        <v>0</v>
      </c>
      <c r="F87" s="1">
        <v>0</v>
      </c>
      <c r="G87" s="2">
        <f t="shared" si="0"/>
        <v>5770.6773999999987</v>
      </c>
      <c r="H87" s="2">
        <f t="shared" si="1"/>
        <v>0.4500000000007276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1542</v>
      </c>
      <c r="D88" s="1">
        <f>'PR-RAS'!E92</f>
        <v>0</v>
      </c>
      <c r="E88" s="1">
        <v>0</v>
      </c>
      <c r="F88" s="1">
        <v>0</v>
      </c>
      <c r="G88" s="2">
        <f t="shared" si="0"/>
        <v>134.154</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12725</v>
      </c>
      <c r="D89" s="1">
        <f>'PR-RAS'!E93</f>
        <v>13925</v>
      </c>
      <c r="E89" s="1">
        <v>0</v>
      </c>
      <c r="F89" s="1">
        <v>0</v>
      </c>
      <c r="G89" s="2">
        <f t="shared" si="0"/>
        <v>3570.6</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9739</v>
      </c>
      <c r="D90" s="1">
        <f>'PR-RAS'!E94</f>
        <v>7622.45</v>
      </c>
      <c r="E90" s="1">
        <v>0</v>
      </c>
      <c r="F90" s="1">
        <v>0</v>
      </c>
      <c r="G90" s="2">
        <f t="shared" si="0"/>
        <v>2223.5671000000002</v>
      </c>
      <c r="H90" s="2">
        <f t="shared" si="1"/>
        <v>0.4499999999998181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186826</v>
      </c>
      <c r="D102" s="1">
        <f>'PR-RAS'!E106</f>
        <v>184574.28</v>
      </c>
      <c r="E102" s="1">
        <v>0</v>
      </c>
      <c r="F102" s="1">
        <v>0</v>
      </c>
      <c r="G102" s="2">
        <f t="shared" si="0"/>
        <v>56153.430560000008</v>
      </c>
      <c r="H102" s="2">
        <f t="shared" si="1"/>
        <v>0.27999999999883585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138407</v>
      </c>
      <c r="D103" s="1">
        <f>'PR-RAS'!E107</f>
        <v>18162.219999999998</v>
      </c>
      <c r="E103" s="1">
        <v>0</v>
      </c>
      <c r="F103" s="1">
        <v>0</v>
      </c>
      <c r="G103" s="2">
        <f t="shared" si="0"/>
        <v>17822.606879999999</v>
      </c>
      <c r="H103" s="2">
        <f t="shared" si="1"/>
        <v>0.21999999999752617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127520</v>
      </c>
      <c r="D105" s="1">
        <f>'PR-RAS'!E109</f>
        <v>267.8</v>
      </c>
      <c r="E105" s="1">
        <v>0</v>
      </c>
      <c r="F105" s="1">
        <v>0</v>
      </c>
      <c r="G105" s="2">
        <f t="shared" si="0"/>
        <v>13317.7824</v>
      </c>
      <c r="H105" s="2">
        <f t="shared" si="1"/>
        <v>0.19999999999998863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10887</v>
      </c>
      <c r="D106" s="1">
        <f>'PR-RAS'!E110</f>
        <v>17894.419999999998</v>
      </c>
      <c r="E106" s="1">
        <v>0</v>
      </c>
      <c r="F106" s="1">
        <v>0</v>
      </c>
      <c r="G106" s="2">
        <f t="shared" si="0"/>
        <v>4900.9631999999992</v>
      </c>
      <c r="H106" s="2">
        <f t="shared" si="1"/>
        <v>0.41999999999825377</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40067</v>
      </c>
      <c r="D108" s="1">
        <f>'PR-RAS'!E112</f>
        <v>8849.5400000000009</v>
      </c>
      <c r="E108" s="1">
        <v>0</v>
      </c>
      <c r="F108" s="1">
        <v>0</v>
      </c>
      <c r="G108" s="2">
        <f t="shared" si="0"/>
        <v>6180.9705599999998</v>
      </c>
      <c r="H108" s="2">
        <f t="shared" si="1"/>
        <v>0.45999999999912689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874.61</v>
      </c>
      <c r="E110" s="1">
        <v>0</v>
      </c>
      <c r="F110" s="1">
        <v>0</v>
      </c>
      <c r="G110" s="2">
        <f t="shared" si="0"/>
        <v>190.66498000000001</v>
      </c>
      <c r="H110" s="2">
        <f t="shared" si="1"/>
        <v>0.38999999999998636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6734</v>
      </c>
      <c r="D111" s="1">
        <f>'PR-RAS'!E115</f>
        <v>101.56</v>
      </c>
      <c r="E111" s="1">
        <v>0</v>
      </c>
      <c r="F111" s="1">
        <v>0</v>
      </c>
      <c r="G111" s="2">
        <f t="shared" si="0"/>
        <v>763.08320000000003</v>
      </c>
      <c r="H111" s="2">
        <f t="shared" si="1"/>
        <v>0.43999999999999773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33333</v>
      </c>
      <c r="D113" s="1">
        <f>'PR-RAS'!E117</f>
        <v>7873.37</v>
      </c>
      <c r="E113" s="1">
        <v>0</v>
      </c>
      <c r="F113" s="1">
        <v>0</v>
      </c>
      <c r="G113" s="2">
        <f t="shared" si="0"/>
        <v>5496.9308799999999</v>
      </c>
      <c r="H113" s="2">
        <f t="shared" si="1"/>
        <v>0.36999999999989086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8352</v>
      </c>
      <c r="D116" s="1">
        <f>'PR-RAS'!E120</f>
        <v>157562.51999999999</v>
      </c>
      <c r="E116" s="1">
        <v>0</v>
      </c>
      <c r="F116" s="1">
        <v>0</v>
      </c>
      <c r="G116" s="2">
        <f t="shared" si="0"/>
        <v>37199.859599999996</v>
      </c>
      <c r="H116" s="2">
        <f t="shared" si="1"/>
        <v>0.48000000001047738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141330.35999999999</v>
      </c>
      <c r="E118" s="1">
        <v>0</v>
      </c>
      <c r="F118" s="1">
        <v>0</v>
      </c>
      <c r="G118" s="2">
        <f t="shared" si="0"/>
        <v>33071.304239999998</v>
      </c>
      <c r="H118" s="2">
        <f t="shared" si="1"/>
        <v>0.35999999998603016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8352</v>
      </c>
      <c r="D119" s="1">
        <f>'PR-RAS'!E123</f>
        <v>16232.16</v>
      </c>
      <c r="E119" s="1">
        <v>0</v>
      </c>
      <c r="F119" s="1">
        <v>0</v>
      </c>
      <c r="G119" s="2">
        <f t="shared" si="0"/>
        <v>4816.3257599999997</v>
      </c>
      <c r="H119" s="2">
        <f t="shared" si="1"/>
        <v>0.15999999999985448</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6150664</v>
      </c>
      <c r="D147" s="1">
        <f>'PR-RAS'!E151</f>
        <v>5931645.959999999</v>
      </c>
      <c r="E147" s="1">
        <v>0</v>
      </c>
      <c r="F147" s="1">
        <v>0</v>
      </c>
      <c r="G147" s="2">
        <f t="shared" si="0"/>
        <v>2630037.5643199994</v>
      </c>
      <c r="H147" s="2">
        <f t="shared" si="1"/>
        <v>4.0000000968575478E-2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866800</v>
      </c>
      <c r="D148" s="1">
        <f>'PR-RAS'!E152</f>
        <v>1133414.1299999999</v>
      </c>
      <c r="E148" s="1">
        <v>0</v>
      </c>
      <c r="F148" s="1">
        <v>0</v>
      </c>
      <c r="G148" s="2">
        <f t="shared" si="0"/>
        <v>460643.35421999992</v>
      </c>
      <c r="H148" s="2">
        <f t="shared" si="1"/>
        <v>0.12999999988824129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729957</v>
      </c>
      <c r="D149" s="1">
        <f>'PR-RAS'!E153</f>
        <v>960870.26</v>
      </c>
      <c r="E149" s="1">
        <v>0</v>
      </c>
      <c r="F149" s="1">
        <v>0</v>
      </c>
      <c r="G149" s="2">
        <f t="shared" si="0"/>
        <v>392451.23295999999</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729957</v>
      </c>
      <c r="D150" s="1">
        <f>'PR-RAS'!E154</f>
        <v>960870.26</v>
      </c>
      <c r="E150" s="1">
        <v>0</v>
      </c>
      <c r="F150" s="1">
        <v>0</v>
      </c>
      <c r="G150" s="2">
        <f t="shared" si="0"/>
        <v>395102.93047999998</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16400</v>
      </c>
      <c r="D154" s="1">
        <f>'PR-RAS'!E158</f>
        <v>14000</v>
      </c>
      <c r="E154" s="1">
        <v>0</v>
      </c>
      <c r="F154" s="1">
        <v>0</v>
      </c>
      <c r="G154" s="2">
        <f t="shared" si="0"/>
        <v>6793.2</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120443</v>
      </c>
      <c r="D155" s="1">
        <f>'PR-RAS'!E159</f>
        <v>158543.87</v>
      </c>
      <c r="E155" s="1">
        <v>0</v>
      </c>
      <c r="F155" s="1">
        <v>0</v>
      </c>
      <c r="G155" s="2">
        <f t="shared" si="0"/>
        <v>67379.733959999998</v>
      </c>
      <c r="H155" s="2">
        <f t="shared" si="1"/>
        <v>0.13000000000465661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120443</v>
      </c>
      <c r="D157" s="1">
        <f>'PR-RAS'!E161</f>
        <v>158543.87</v>
      </c>
      <c r="E157" s="1">
        <v>0</v>
      </c>
      <c r="F157" s="1">
        <v>0</v>
      </c>
      <c r="G157" s="2">
        <f t="shared" si="0"/>
        <v>68254.795440000002</v>
      </c>
      <c r="H157" s="2">
        <f t="shared" si="1"/>
        <v>0.13000000000465661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2443487</v>
      </c>
      <c r="D159" s="1">
        <f>'PR-RAS'!E163</f>
        <v>1917395.64</v>
      </c>
      <c r="E159" s="1">
        <v>0</v>
      </c>
      <c r="F159" s="1">
        <v>0</v>
      </c>
      <c r="G159" s="2">
        <f t="shared" si="0"/>
        <v>991967.96823999996</v>
      </c>
      <c r="H159" s="2">
        <f t="shared" si="1"/>
        <v>0.36000000010244548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14229</v>
      </c>
      <c r="D160" s="1">
        <f>'PR-RAS'!E164</f>
        <v>94811</v>
      </c>
      <c r="E160" s="1">
        <v>0</v>
      </c>
      <c r="F160" s="1">
        <v>0</v>
      </c>
      <c r="G160" s="2">
        <f t="shared" si="0"/>
        <v>32412.309000000001</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1301</v>
      </c>
      <c r="D161" s="1">
        <f>'PR-RAS'!E165</f>
        <v>385</v>
      </c>
      <c r="E161" s="1">
        <v>0</v>
      </c>
      <c r="F161" s="1">
        <v>0</v>
      </c>
      <c r="G161" s="2">
        <f t="shared" si="0"/>
        <v>331.36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12928</v>
      </c>
      <c r="D162" s="1">
        <f>'PR-RAS'!E166</f>
        <v>21556</v>
      </c>
      <c r="E162" s="1">
        <v>0</v>
      </c>
      <c r="F162" s="1">
        <v>0</v>
      </c>
      <c r="G162" s="2">
        <f t="shared" si="0"/>
        <v>9022.44</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72870</v>
      </c>
      <c r="E163" s="1">
        <v>0</v>
      </c>
      <c r="F163" s="1">
        <v>0</v>
      </c>
      <c r="G163" s="2">
        <f t="shared" si="0"/>
        <v>23609.88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1385413</v>
      </c>
      <c r="D165" s="1">
        <f>'PR-RAS'!E169</f>
        <v>751922.92999999993</v>
      </c>
      <c r="E165" s="1">
        <v>0</v>
      </c>
      <c r="F165" s="1">
        <v>0</v>
      </c>
      <c r="G165" s="2">
        <f t="shared" si="0"/>
        <v>473838.45303999999</v>
      </c>
      <c r="H165" s="2">
        <f t="shared" si="1"/>
        <v>7.000000006519258E-2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69913</v>
      </c>
      <c r="D166" s="1">
        <f>'PR-RAS'!E170</f>
        <v>58094.81</v>
      </c>
      <c r="E166" s="1">
        <v>0</v>
      </c>
      <c r="F166" s="1">
        <v>0</v>
      </c>
      <c r="G166" s="2">
        <f t="shared" si="0"/>
        <v>30706.9323</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18174</v>
      </c>
      <c r="D167" s="1">
        <f>'PR-RAS'!E171</f>
        <v>21084.31</v>
      </c>
      <c r="E167" s="1">
        <v>0</v>
      </c>
      <c r="F167" s="1">
        <v>0</v>
      </c>
      <c r="G167" s="2">
        <f t="shared" si="0"/>
        <v>10016.87492</v>
      </c>
      <c r="H167" s="2">
        <f t="shared" si="1"/>
        <v>0.31000000000130967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296813</v>
      </c>
      <c r="D168" s="1">
        <f>'PR-RAS'!E172</f>
        <v>425590.26</v>
      </c>
      <c r="E168" s="1">
        <v>0</v>
      </c>
      <c r="F168" s="1">
        <v>0</v>
      </c>
      <c r="G168" s="2">
        <f t="shared" si="0"/>
        <v>191714.91784000001</v>
      </c>
      <c r="H168" s="2">
        <f t="shared" si="1"/>
        <v>0.26000000000931323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1000513</v>
      </c>
      <c r="D169" s="1">
        <f>'PR-RAS'!E173</f>
        <v>239631.55</v>
      </c>
      <c r="E169" s="1">
        <v>0</v>
      </c>
      <c r="F169" s="1">
        <v>0</v>
      </c>
      <c r="G169" s="2">
        <f t="shared" si="0"/>
        <v>248602.38480000003</v>
      </c>
      <c r="H169" s="2">
        <f t="shared" si="1"/>
        <v>0.45000000001164153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7522</v>
      </c>
      <c r="E170" s="1">
        <v>0</v>
      </c>
      <c r="F170" s="1">
        <v>0</v>
      </c>
      <c r="G170" s="2">
        <f t="shared" si="0"/>
        <v>2542.4360000000001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707846</v>
      </c>
      <c r="D173" s="1">
        <f>'PR-RAS'!E177</f>
        <v>937175.54</v>
      </c>
      <c r="E173" s="1">
        <v>0</v>
      </c>
      <c r="F173" s="1">
        <v>0</v>
      </c>
      <c r="G173" s="2">
        <f t="shared" si="0"/>
        <v>444137.89775999996</v>
      </c>
      <c r="H173" s="2">
        <f t="shared" si="1"/>
        <v>0.4599999999627471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34043</v>
      </c>
      <c r="D174" s="1">
        <f>'PR-RAS'!E178</f>
        <v>36923.74</v>
      </c>
      <c r="E174" s="1">
        <v>0</v>
      </c>
      <c r="F174" s="1">
        <v>0</v>
      </c>
      <c r="G174" s="2">
        <f t="shared" si="0"/>
        <v>18665.053039999999</v>
      </c>
      <c r="H174" s="2">
        <f t="shared" si="1"/>
        <v>0.26000000000203727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22694</v>
      </c>
      <c r="D175" s="1">
        <f>'PR-RAS'!E179</f>
        <v>527847.88</v>
      </c>
      <c r="E175" s="1">
        <v>0</v>
      </c>
      <c r="F175" s="1">
        <v>0</v>
      </c>
      <c r="G175" s="2">
        <f t="shared" si="0"/>
        <v>187639.81823999999</v>
      </c>
      <c r="H175" s="2">
        <f t="shared" si="1"/>
        <v>0.11999999999534339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153044</v>
      </c>
      <c r="D176" s="1">
        <f>'PR-RAS'!E180</f>
        <v>119779.69</v>
      </c>
      <c r="E176" s="1">
        <v>0</v>
      </c>
      <c r="F176" s="1">
        <v>0</v>
      </c>
      <c r="G176" s="2">
        <f t="shared" si="0"/>
        <v>68705.591499999995</v>
      </c>
      <c r="H176" s="2">
        <f t="shared" si="1"/>
        <v>0.30999999999767169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70640</v>
      </c>
      <c r="D177" s="1">
        <f>'PR-RAS'!E181</f>
        <v>91081.95</v>
      </c>
      <c r="E177" s="1">
        <v>0</v>
      </c>
      <c r="F177" s="1">
        <v>0</v>
      </c>
      <c r="G177" s="2">
        <f t="shared" si="0"/>
        <v>44493.486399999994</v>
      </c>
      <c r="H177" s="2">
        <f t="shared" si="1"/>
        <v>5.0000000002910383E-2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1500</v>
      </c>
      <c r="D178" s="1">
        <f>'PR-RAS'!E182</f>
        <v>8500</v>
      </c>
      <c r="E178" s="1">
        <v>0</v>
      </c>
      <c r="F178" s="1">
        <v>0</v>
      </c>
      <c r="G178" s="2">
        <f t="shared" si="0"/>
        <v>3274.5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11270</v>
      </c>
      <c r="D179" s="1">
        <f>'PR-RAS'!E183</f>
        <v>2200</v>
      </c>
      <c r="E179" s="1">
        <v>0</v>
      </c>
      <c r="F179" s="1">
        <v>0</v>
      </c>
      <c r="G179" s="2">
        <f t="shared" si="0"/>
        <v>2789.2599999999998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294650</v>
      </c>
      <c r="D180" s="1">
        <f>'PR-RAS'!E184</f>
        <v>99141.03</v>
      </c>
      <c r="E180" s="1">
        <v>0</v>
      </c>
      <c r="F180" s="1">
        <v>0</v>
      </c>
      <c r="G180" s="2">
        <f t="shared" si="0"/>
        <v>88234.838739999992</v>
      </c>
      <c r="H180" s="2">
        <f t="shared" si="1"/>
        <v>2.9999999998835847E-2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5255</v>
      </c>
      <c r="D181" s="1">
        <f>'PR-RAS'!E185</f>
        <v>15745.64</v>
      </c>
      <c r="E181" s="1">
        <v>0</v>
      </c>
      <c r="F181" s="1">
        <v>0</v>
      </c>
      <c r="G181" s="2">
        <f t="shared" si="0"/>
        <v>6614.3303999999998</v>
      </c>
      <c r="H181" s="2">
        <f t="shared" si="1"/>
        <v>0.36000000000058208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114750</v>
      </c>
      <c r="D182" s="1">
        <f>'PR-RAS'!E186</f>
        <v>35955.61</v>
      </c>
      <c r="E182" s="1">
        <v>0</v>
      </c>
      <c r="F182" s="1">
        <v>0</v>
      </c>
      <c r="G182" s="2">
        <f t="shared" si="0"/>
        <v>33785.680820000001</v>
      </c>
      <c r="H182" s="2">
        <f t="shared" si="1"/>
        <v>0.38999999999941792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335999</v>
      </c>
      <c r="D184" s="1">
        <f>'PR-RAS'!E188</f>
        <v>133486.16999999998</v>
      </c>
      <c r="E184" s="1">
        <v>0</v>
      </c>
      <c r="F184" s="1">
        <v>0</v>
      </c>
      <c r="G184" s="2">
        <f t="shared" si="0"/>
        <v>110343.75521999999</v>
      </c>
      <c r="H184" s="2">
        <f t="shared" si="1"/>
        <v>0.16999999998370185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136799</v>
      </c>
      <c r="D185" s="1">
        <f>'PR-RAS'!E189</f>
        <v>0</v>
      </c>
      <c r="E185" s="1">
        <v>0</v>
      </c>
      <c r="F185" s="1">
        <v>0</v>
      </c>
      <c r="G185" s="2">
        <f t="shared" si="0"/>
        <v>25171.016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42781</v>
      </c>
      <c r="D187" s="1">
        <f>'PR-RAS'!E191</f>
        <v>56592.38</v>
      </c>
      <c r="E187" s="1">
        <v>0</v>
      </c>
      <c r="F187" s="1">
        <v>0</v>
      </c>
      <c r="G187" s="2">
        <f t="shared" si="0"/>
        <v>29009.631360000003</v>
      </c>
      <c r="H187" s="2">
        <f t="shared" si="1"/>
        <v>0.37999999999738066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42800</v>
      </c>
      <c r="D188" s="1">
        <f>'PR-RAS'!E192</f>
        <v>10645.6</v>
      </c>
      <c r="E188" s="1">
        <v>0</v>
      </c>
      <c r="F188" s="1">
        <v>0</v>
      </c>
      <c r="G188" s="2">
        <f t="shared" si="0"/>
        <v>11985.054399999999</v>
      </c>
      <c r="H188" s="2">
        <f t="shared" si="1"/>
        <v>0.3999999999996362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31680</v>
      </c>
      <c r="D189" s="1">
        <f>'PR-RAS'!E193</f>
        <v>337.5</v>
      </c>
      <c r="E189" s="1">
        <v>0</v>
      </c>
      <c r="F189" s="1">
        <v>0</v>
      </c>
      <c r="G189" s="2">
        <f t="shared" si="0"/>
        <v>6082.74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81939</v>
      </c>
      <c r="D191" s="1">
        <f>'PR-RAS'!E195</f>
        <v>65910.69</v>
      </c>
      <c r="E191" s="1">
        <v>0</v>
      </c>
      <c r="F191" s="1">
        <v>0</v>
      </c>
      <c r="G191" s="2">
        <f t="shared" si="0"/>
        <v>40614.472200000004</v>
      </c>
      <c r="H191" s="2">
        <f t="shared" si="1"/>
        <v>0.30999999999767169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77055</v>
      </c>
      <c r="D192" s="1">
        <f>'PR-RAS'!E196</f>
        <v>54262.25</v>
      </c>
      <c r="E192" s="1">
        <v>0</v>
      </c>
      <c r="F192" s="1">
        <v>0</v>
      </c>
      <c r="G192" s="2">
        <f t="shared" si="0"/>
        <v>35445.684500000003</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38190</v>
      </c>
      <c r="D198" s="1">
        <f>'PR-RAS'!E202</f>
        <v>21692.97</v>
      </c>
      <c r="E198" s="1">
        <v>0</v>
      </c>
      <c r="F198" s="1">
        <v>0</v>
      </c>
      <c r="G198" s="2">
        <f t="shared" si="0"/>
        <v>16070.460180000002</v>
      </c>
      <c r="H198" s="2">
        <f t="shared" si="1"/>
        <v>2.9999999998835847E-2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38190</v>
      </c>
      <c r="D201" s="1">
        <f>'PR-RAS'!E205</f>
        <v>21692.97</v>
      </c>
      <c r="E201" s="1">
        <v>0</v>
      </c>
      <c r="F201" s="1">
        <v>0</v>
      </c>
      <c r="G201" s="2">
        <f t="shared" si="0"/>
        <v>16315.188000000002</v>
      </c>
      <c r="H201" s="2">
        <f t="shared" si="1"/>
        <v>2.9999999998835847E-2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38865</v>
      </c>
      <c r="D206" s="1">
        <f>'PR-RAS'!E210</f>
        <v>32569.280000000002</v>
      </c>
      <c r="E206" s="1">
        <v>0</v>
      </c>
      <c r="F206" s="1">
        <v>0</v>
      </c>
      <c r="G206" s="2">
        <f t="shared" si="0"/>
        <v>21320.729799999997</v>
      </c>
      <c r="H206" s="2">
        <f t="shared" si="1"/>
        <v>0.28000000000247383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7723</v>
      </c>
      <c r="D207" s="1">
        <f>'PR-RAS'!E211</f>
        <v>6490.47</v>
      </c>
      <c r="E207" s="1">
        <v>0</v>
      </c>
      <c r="F207" s="1">
        <v>0</v>
      </c>
      <c r="G207" s="2">
        <f t="shared" si="0"/>
        <v>4265.0116400000006</v>
      </c>
      <c r="H207" s="2">
        <f t="shared" si="1"/>
        <v>0.47000000000025466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v>
      </c>
      <c r="D209" s="1">
        <f>'PR-RAS'!E213</f>
        <v>0</v>
      </c>
      <c r="E209" s="1">
        <v>0</v>
      </c>
      <c r="F209" s="1">
        <v>0</v>
      </c>
      <c r="G209" s="2">
        <f t="shared" si="0"/>
        <v>2.2879999999999998</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31131</v>
      </c>
      <c r="D210" s="1">
        <f>'PR-RAS'!E214</f>
        <v>26078.81</v>
      </c>
      <c r="E210" s="1">
        <v>0</v>
      </c>
      <c r="F210" s="1">
        <v>0</v>
      </c>
      <c r="G210" s="2">
        <f t="shared" si="0"/>
        <v>17407.32158</v>
      </c>
      <c r="H210" s="2">
        <f t="shared" si="1"/>
        <v>0.18999999999869033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65430</v>
      </c>
      <c r="D211" s="1">
        <f>'PR-RAS'!E215</f>
        <v>74700</v>
      </c>
      <c r="E211" s="1">
        <v>0</v>
      </c>
      <c r="F211" s="1">
        <v>0</v>
      </c>
      <c r="G211" s="2">
        <f t="shared" si="0"/>
        <v>45114.299999999996</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65430</v>
      </c>
      <c r="D215" s="1">
        <f>'PR-RAS'!E219</f>
        <v>74700</v>
      </c>
      <c r="E215" s="1">
        <v>0</v>
      </c>
      <c r="F215" s="1">
        <v>0</v>
      </c>
      <c r="G215" s="2">
        <f t="shared" si="0"/>
        <v>45973.62</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65430</v>
      </c>
      <c r="D218" s="1">
        <f>'PR-RAS'!E222</f>
        <v>74700</v>
      </c>
      <c r="E218" s="1">
        <v>0</v>
      </c>
      <c r="F218" s="1">
        <v>0</v>
      </c>
      <c r="G218" s="2">
        <f t="shared" si="0"/>
        <v>46618.11</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618098</v>
      </c>
      <c r="D248" s="1">
        <f>'PR-RAS'!E252</f>
        <v>800411.47</v>
      </c>
      <c r="E248" s="1">
        <v>0</v>
      </c>
      <c r="F248" s="1">
        <v>0</v>
      </c>
      <c r="G248" s="2">
        <f t="shared" si="0"/>
        <v>548073.47217999992</v>
      </c>
      <c r="H248" s="2">
        <f t="shared" si="1"/>
        <v>0.46999999997206032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618098</v>
      </c>
      <c r="D255" s="1">
        <f>'PR-RAS'!E259</f>
        <v>800411.47</v>
      </c>
      <c r="E255" s="1">
        <v>0</v>
      </c>
      <c r="F255" s="1">
        <v>0</v>
      </c>
      <c r="G255" s="2">
        <f t="shared" si="0"/>
        <v>563605.91876000003</v>
      </c>
      <c r="H255" s="2">
        <f t="shared" si="1"/>
        <v>0.46999999997206032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463450</v>
      </c>
      <c r="D256" s="1">
        <f>'PR-RAS'!E260</f>
        <v>468104.8</v>
      </c>
      <c r="E256" s="1">
        <v>0</v>
      </c>
      <c r="F256" s="1">
        <v>0</v>
      </c>
      <c r="G256" s="2">
        <f t="shared" si="0"/>
        <v>356913.19800000003</v>
      </c>
      <c r="H256" s="2">
        <f t="shared" si="1"/>
        <v>0.20000000001164153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154648</v>
      </c>
      <c r="D257" s="1">
        <f>'PR-RAS'!E261</f>
        <v>332306.67</v>
      </c>
      <c r="E257" s="1">
        <v>0</v>
      </c>
      <c r="F257" s="1">
        <v>0</v>
      </c>
      <c r="G257" s="2">
        <f t="shared" si="0"/>
        <v>209730.90304</v>
      </c>
      <c r="H257" s="2">
        <f t="shared" si="1"/>
        <v>0.33000000001629815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2079794</v>
      </c>
      <c r="D259" s="1">
        <f>'PR-RAS'!E263</f>
        <v>1951462.47</v>
      </c>
      <c r="E259" s="1">
        <v>0</v>
      </c>
      <c r="F259" s="1">
        <v>0</v>
      </c>
      <c r="G259" s="2">
        <f t="shared" si="0"/>
        <v>1543541.4865199998</v>
      </c>
      <c r="H259" s="2">
        <f t="shared" si="1"/>
        <v>0.46999999997206032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2079794</v>
      </c>
      <c r="D260" s="1">
        <f>'PR-RAS'!E264</f>
        <v>1951212.47</v>
      </c>
      <c r="E260" s="1">
        <v>0</v>
      </c>
      <c r="F260" s="1">
        <v>0</v>
      </c>
      <c r="G260" s="2">
        <f t="shared" si="0"/>
        <v>1549394.7054599999</v>
      </c>
      <c r="H260" s="2">
        <f t="shared" si="1"/>
        <v>0.46999999997206032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2077294</v>
      </c>
      <c r="D261" s="1">
        <f>'PR-RAS'!E265</f>
        <v>1951212.47</v>
      </c>
      <c r="E261" s="1">
        <v>0</v>
      </c>
      <c r="F261" s="1">
        <v>0</v>
      </c>
      <c r="G261" s="2">
        <f t="shared" si="0"/>
        <v>1554726.9243999999</v>
      </c>
      <c r="H261" s="2">
        <f t="shared" si="1"/>
        <v>0.46999999997206032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2500</v>
      </c>
      <c r="D262" s="1">
        <f>'PR-RAS'!E266</f>
        <v>0</v>
      </c>
      <c r="E262" s="1">
        <v>0</v>
      </c>
      <c r="F262" s="1">
        <v>0</v>
      </c>
      <c r="G262" s="2">
        <f t="shared" si="0"/>
        <v>652.5</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250</v>
      </c>
      <c r="E269" s="1">
        <v>0</v>
      </c>
      <c r="F269" s="1">
        <v>0</v>
      </c>
      <c r="G269" s="2">
        <f t="shared" si="8"/>
        <v>134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250</v>
      </c>
      <c r="E274" s="1">
        <v>0</v>
      </c>
      <c r="F274" s="1">
        <v>0</v>
      </c>
      <c r="G274" s="2">
        <f t="shared" si="8"/>
        <v>136.5</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6150664</v>
      </c>
      <c r="D285" s="1">
        <f>'PR-RAS'!E289</f>
        <v>5931645.959999999</v>
      </c>
      <c r="E285" s="1">
        <v>0</v>
      </c>
      <c r="F285" s="1">
        <v>0</v>
      </c>
      <c r="G285" s="2">
        <f t="shared" si="8"/>
        <v>5115963.481279999</v>
      </c>
      <c r="H285" s="2">
        <f t="shared" si="9"/>
        <v>4.0000000968575478E-2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3945234</v>
      </c>
      <c r="D286" s="1">
        <f>'PR-RAS'!E290</f>
        <v>5828193.1699999999</v>
      </c>
      <c r="E286" s="1">
        <v>0</v>
      </c>
      <c r="F286" s="1">
        <v>0</v>
      </c>
      <c r="G286" s="2">
        <f t="shared" si="8"/>
        <v>4446461.7968999995</v>
      </c>
      <c r="H286" s="2">
        <f t="shared" si="9"/>
        <v>0.16999999992549419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4423272</v>
      </c>
      <c r="D345" s="1">
        <f>'PR-RAS'!E350</f>
        <v>4466003.57</v>
      </c>
      <c r="E345" s="1">
        <v>0</v>
      </c>
      <c r="F345" s="1">
        <v>0</v>
      </c>
      <c r="G345" s="2">
        <f t="shared" si="8"/>
        <v>4594216.0241599996</v>
      </c>
      <c r="H345" s="2">
        <f t="shared" si="9"/>
        <v>0.42999999970197678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4423272</v>
      </c>
      <c r="D358" s="1">
        <f>'PR-RAS'!E363</f>
        <v>4466003.57</v>
      </c>
      <c r="E358" s="1">
        <v>0</v>
      </c>
      <c r="F358" s="1">
        <v>0</v>
      </c>
      <c r="G358" s="2">
        <f t="shared" si="8"/>
        <v>4767834.6529799998</v>
      </c>
      <c r="H358" s="2">
        <f t="shared" si="9"/>
        <v>0.42999999970197678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4401472</v>
      </c>
      <c r="D359" s="1">
        <f>'PR-RAS'!E364</f>
        <v>2450407.5099999998</v>
      </c>
      <c r="E359" s="1">
        <v>0</v>
      </c>
      <c r="F359" s="1">
        <v>0</v>
      </c>
      <c r="G359" s="2">
        <f t="shared" si="8"/>
        <v>3330218.7531599998</v>
      </c>
      <c r="H359" s="2">
        <f t="shared" si="9"/>
        <v>0.49000000022351742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2797473</v>
      </c>
      <c r="D362" s="1">
        <f>'PR-RAS'!E367</f>
        <v>571392.5</v>
      </c>
      <c r="E362" s="1">
        <v>0</v>
      </c>
      <c r="F362" s="1">
        <v>0</v>
      </c>
      <c r="G362" s="2">
        <f t="shared" si="8"/>
        <v>1422433.138</v>
      </c>
      <c r="H362" s="2">
        <f t="shared" si="9"/>
        <v>0.5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1603999</v>
      </c>
      <c r="D363" s="1">
        <f>'PR-RAS'!E368</f>
        <v>1879015.01</v>
      </c>
      <c r="E363" s="1">
        <v>0</v>
      </c>
      <c r="F363" s="1">
        <v>0</v>
      </c>
      <c r="G363" s="2">
        <f t="shared" si="8"/>
        <v>1941054.5052399999</v>
      </c>
      <c r="H363" s="2">
        <f t="shared" si="9"/>
        <v>1.0000000009313226E-2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1800</v>
      </c>
      <c r="D364" s="1">
        <f>'PR-RAS'!E369</f>
        <v>492150</v>
      </c>
      <c r="E364" s="1">
        <v>0</v>
      </c>
      <c r="F364" s="1">
        <v>0</v>
      </c>
      <c r="G364" s="2">
        <f t="shared" si="8"/>
        <v>357954.3</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1800</v>
      </c>
      <c r="D365" s="1">
        <f>'PR-RAS'!E370</f>
        <v>0</v>
      </c>
      <c r="E365" s="1">
        <v>0</v>
      </c>
      <c r="F365" s="1">
        <v>0</v>
      </c>
      <c r="G365" s="2">
        <f t="shared" si="8"/>
        <v>655.19999999999993</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492150</v>
      </c>
      <c r="E367" s="1">
        <v>0</v>
      </c>
      <c r="F367" s="1">
        <v>0</v>
      </c>
      <c r="G367" s="2">
        <f t="shared" si="8"/>
        <v>360253.8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20000</v>
      </c>
      <c r="D386" s="1">
        <f>'PR-RAS'!E391</f>
        <v>1523446.06</v>
      </c>
      <c r="E386" s="1">
        <v>0</v>
      </c>
      <c r="F386" s="1">
        <v>0</v>
      </c>
      <c r="G386" s="2">
        <f t="shared" si="8"/>
        <v>1180753.4662000001</v>
      </c>
      <c r="H386" s="2">
        <f t="shared" si="9"/>
        <v>6.0000000055879354E-2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1523446.06</v>
      </c>
      <c r="E389" s="1">
        <v>0</v>
      </c>
      <c r="F389" s="1">
        <v>0</v>
      </c>
      <c r="G389" s="2">
        <f t="shared" si="8"/>
        <v>1182194.1425600001</v>
      </c>
      <c r="H389" s="2">
        <f t="shared" si="9"/>
        <v>6.0000000055879354E-2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20000</v>
      </c>
      <c r="D390" s="1">
        <f>'PR-RAS'!E395</f>
        <v>0</v>
      </c>
      <c r="E390" s="1">
        <v>0</v>
      </c>
      <c r="F390" s="1">
        <v>0</v>
      </c>
      <c r="G390" s="2">
        <f t="shared" si="8"/>
        <v>7780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4423272</v>
      </c>
      <c r="D403" s="1">
        <f>'PR-RAS'!E408</f>
        <v>4466003.57</v>
      </c>
      <c r="E403" s="1">
        <v>0</v>
      </c>
      <c r="F403" s="1">
        <v>0</v>
      </c>
      <c r="G403" s="2">
        <f t="shared" si="8"/>
        <v>5368822.2142800009</v>
      </c>
      <c r="H403" s="2">
        <f t="shared" si="9"/>
        <v>0.42999999970197678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10095898</v>
      </c>
      <c r="D407" s="1">
        <f>'PR-RAS'!E412</f>
        <v>11759839.129999999</v>
      </c>
      <c r="E407" s="1">
        <v>0</v>
      </c>
      <c r="F407" s="1">
        <v>0</v>
      </c>
      <c r="G407" s="2">
        <f t="shared" si="8"/>
        <v>13647923.96156</v>
      </c>
      <c r="H407" s="2">
        <f t="shared" si="9"/>
        <v>0.12999999895691872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10573936</v>
      </c>
      <c r="D408" s="1">
        <f>'PR-RAS'!E413</f>
        <v>10397649.529999999</v>
      </c>
      <c r="E408" s="1">
        <v>0</v>
      </c>
      <c r="F408" s="1">
        <v>0</v>
      </c>
      <c r="G408" s="2">
        <f t="shared" si="8"/>
        <v>12767278.669419998</v>
      </c>
      <c r="H408" s="2">
        <f t="shared" si="9"/>
        <v>0.47000000067055225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1362189.5999999996</v>
      </c>
      <c r="E409" s="1">
        <v>0</v>
      </c>
      <c r="F409" s="1">
        <v>0</v>
      </c>
      <c r="G409" s="2">
        <f t="shared" si="8"/>
        <v>1111546.7135999997</v>
      </c>
      <c r="H409" s="2">
        <f t="shared" si="9"/>
        <v>0.40000000037252903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478038</v>
      </c>
      <c r="D410" s="1">
        <f>'PR-RAS'!E415</f>
        <v>0</v>
      </c>
      <c r="E410" s="1">
        <v>0</v>
      </c>
      <c r="F410" s="1">
        <v>0</v>
      </c>
      <c r="G410" s="2">
        <f t="shared" si="8"/>
        <v>195517.54199999999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600000</v>
      </c>
      <c r="D414" s="1">
        <f>'PR-RAS'!E420</f>
        <v>0</v>
      </c>
      <c r="E414" s="1">
        <v>0</v>
      </c>
      <c r="F414" s="1">
        <v>0</v>
      </c>
      <c r="G414" s="2">
        <f t="shared" si="8"/>
        <v>247800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600000</v>
      </c>
      <c r="D478" s="1">
        <f>'PR-RAS'!E484</f>
        <v>0</v>
      </c>
      <c r="E478" s="1">
        <v>0</v>
      </c>
      <c r="F478" s="1">
        <v>0</v>
      </c>
      <c r="G478" s="2">
        <f t="shared" si="8"/>
        <v>286200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600000</v>
      </c>
      <c r="D489" s="1">
        <f>'PR-RAS'!E495</f>
        <v>0</v>
      </c>
      <c r="E489" s="1">
        <v>0</v>
      </c>
      <c r="F489" s="1">
        <v>0</v>
      </c>
      <c r="G489" s="2">
        <f t="shared" si="8"/>
        <v>292800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600000</v>
      </c>
      <c r="D490" s="1">
        <f>'PR-RAS'!E496</f>
        <v>0</v>
      </c>
      <c r="E490" s="1">
        <v>0</v>
      </c>
      <c r="F490" s="1">
        <v>0</v>
      </c>
      <c r="G490" s="2">
        <f t="shared" si="8"/>
        <v>293400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615133</v>
      </c>
      <c r="D522" s="1">
        <f>'PR-RAS'!E528</f>
        <v>215132.64</v>
      </c>
      <c r="E522" s="1">
        <v>0</v>
      </c>
      <c r="F522" s="1">
        <v>0</v>
      </c>
      <c r="G522" s="2">
        <f t="shared" ref="G522:G809" si="10">(B522/1000)*(C522*1+D522*2)</f>
        <v>544652.50388000009</v>
      </c>
      <c r="H522" s="2">
        <f t="shared" ref="H522:H809" si="11">ABS(C522-ROUND(C522,0))+ABS(D522-ROUND(D522,0))</f>
        <v>0.35999999998603016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615133</v>
      </c>
      <c r="D587" s="1">
        <f>'PR-RAS'!E593</f>
        <v>215132.64</v>
      </c>
      <c r="E587" s="1">
        <v>0</v>
      </c>
      <c r="F587" s="1">
        <v>0</v>
      </c>
      <c r="G587" s="2">
        <f t="shared" si="10"/>
        <v>612603.39208000002</v>
      </c>
      <c r="H587" s="2">
        <f t="shared" si="11"/>
        <v>0.35999999998603016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615133</v>
      </c>
      <c r="D599" s="1">
        <f>'PR-RAS'!E605</f>
        <v>215132.64</v>
      </c>
      <c r="E599" s="1">
        <v>0</v>
      </c>
      <c r="F599" s="1">
        <v>0</v>
      </c>
      <c r="G599" s="2">
        <f t="shared" si="10"/>
        <v>625148.17143999995</v>
      </c>
      <c r="H599" s="2">
        <f t="shared" si="11"/>
        <v>0.35999999998603016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615133</v>
      </c>
      <c r="D600" s="1">
        <f>'PR-RAS'!E606</f>
        <v>215132.64</v>
      </c>
      <c r="E600" s="1">
        <v>0</v>
      </c>
      <c r="F600" s="1">
        <v>0</v>
      </c>
      <c r="G600" s="2">
        <f t="shared" si="10"/>
        <v>626193.56972000003</v>
      </c>
      <c r="H600" s="2">
        <f t="shared" si="11"/>
        <v>0.35999999998603016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15133</v>
      </c>
      <c r="D630" s="1">
        <f>'PR-RAS'!E636</f>
        <v>215132.64</v>
      </c>
      <c r="E630" s="1">
        <v>0</v>
      </c>
      <c r="F630" s="1">
        <v>0</v>
      </c>
      <c r="G630" s="2">
        <f t="shared" si="10"/>
        <v>280155.51812000002</v>
      </c>
      <c r="H630" s="2">
        <f t="shared" si="11"/>
        <v>0.35999999998603016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10695898</v>
      </c>
      <c r="D633" s="1">
        <f>'PR-RAS'!E639</f>
        <v>11759839.129999999</v>
      </c>
      <c r="E633" s="1">
        <v>0</v>
      </c>
      <c r="F633" s="1">
        <v>0</v>
      </c>
      <c r="G633" s="2">
        <f t="shared" si="10"/>
        <v>21624244.196319997</v>
      </c>
      <c r="H633" s="2">
        <f t="shared" si="11"/>
        <v>0.12999999895691872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11189069</v>
      </c>
      <c r="D634" s="1">
        <f>'PR-RAS'!E640</f>
        <v>10612782.17</v>
      </c>
      <c r="E634" s="1">
        <v>0</v>
      </c>
      <c r="F634" s="1">
        <v>0</v>
      </c>
      <c r="G634" s="2">
        <f t="shared" si="10"/>
        <v>20518462.90422</v>
      </c>
      <c r="H634" s="2">
        <f t="shared" si="11"/>
        <v>0.16999999992549419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1147056.959999999</v>
      </c>
      <c r="E635" s="1">
        <v>0</v>
      </c>
      <c r="F635" s="1">
        <v>0</v>
      </c>
      <c r="G635" s="2">
        <f t="shared" si="10"/>
        <v>1454468.2252799987</v>
      </c>
      <c r="H635" s="2">
        <f t="shared" si="11"/>
        <v>4.0000000968575478E-2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493171</v>
      </c>
      <c r="D636" s="1">
        <f>'PR-RAS'!E642</f>
        <v>0</v>
      </c>
      <c r="E636" s="1">
        <v>0</v>
      </c>
      <c r="F636" s="1">
        <v>0</v>
      </c>
      <c r="G636" s="2">
        <f t="shared" si="10"/>
        <v>313163.58500000002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1147056.959999999</v>
      </c>
      <c r="E639" s="1">
        <v>0</v>
      </c>
      <c r="F639" s="1">
        <v>0</v>
      </c>
      <c r="G639" s="2">
        <f t="shared" si="10"/>
        <v>1463644.6809599989</v>
      </c>
      <c r="H639" s="2">
        <f t="shared" si="11"/>
        <v>4.0000000968575478E-2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493171</v>
      </c>
      <c r="D640" s="1">
        <f>'PR-RAS'!E646</f>
        <v>0</v>
      </c>
      <c r="E640" s="1">
        <v>0</v>
      </c>
      <c r="F640" s="1">
        <v>0</v>
      </c>
      <c r="G640" s="2">
        <f t="shared" si="10"/>
        <v>315136.26900000003</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307549</v>
      </c>
      <c r="D642" s="1">
        <f>'PR-RAS'!E649</f>
        <v>113905.61</v>
      </c>
      <c r="E642" s="1">
        <v>0</v>
      </c>
      <c r="F642" s="1">
        <v>0</v>
      </c>
      <c r="G642" s="2">
        <f t="shared" si="10"/>
        <v>343165.90101999999</v>
      </c>
      <c r="H642" s="2">
        <f t="shared" si="11"/>
        <v>0.38999999999941792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10426436</v>
      </c>
      <c r="D643" s="1">
        <f>'PR-RAS'!E650</f>
        <v>12216165.810000001</v>
      </c>
      <c r="E643" s="1">
        <v>0</v>
      </c>
      <c r="F643" s="1">
        <v>0</v>
      </c>
      <c r="G643" s="2">
        <f t="shared" si="10"/>
        <v>22379328.812040005</v>
      </c>
      <c r="H643" s="2">
        <f t="shared" si="11"/>
        <v>0.18999999947845936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10580179</v>
      </c>
      <c r="D644" s="1">
        <f>'PR-RAS'!E651</f>
        <v>12165920.83</v>
      </c>
      <c r="E644" s="1">
        <v>0</v>
      </c>
      <c r="F644" s="1">
        <v>0</v>
      </c>
      <c r="G644" s="2">
        <f t="shared" si="10"/>
        <v>22448429.28438</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153806</v>
      </c>
      <c r="D645" s="1">
        <f>'PR-RAS'!E652</f>
        <v>164150.58999999985</v>
      </c>
      <c r="E645" s="1">
        <v>0</v>
      </c>
      <c r="F645" s="1">
        <v>0</v>
      </c>
      <c r="G645" s="2">
        <f t="shared" si="10"/>
        <v>310477.02391999983</v>
      </c>
      <c r="H645" s="2">
        <f t="shared" si="11"/>
        <v>0.41000000014901161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v>
      </c>
      <c r="D646" s="1">
        <f>'PR-RAS'!E653</f>
        <v>13</v>
      </c>
      <c r="E646" s="1">
        <v>0</v>
      </c>
      <c r="F646" s="1">
        <v>0</v>
      </c>
      <c r="G646" s="2">
        <f t="shared" si="10"/>
        <v>25.8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v>
      </c>
      <c r="D648" s="1">
        <f>'PR-RAS'!E655</f>
        <v>12</v>
      </c>
      <c r="E648" s="1">
        <v>0</v>
      </c>
      <c r="F648" s="1">
        <v>0</v>
      </c>
      <c r="G648" s="2">
        <f t="shared" si="10"/>
        <v>23.292000000000002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1817</v>
      </c>
      <c r="D653" s="1">
        <f>'PR-RAS'!E660</f>
        <v>242.24</v>
      </c>
      <c r="E653" s="1">
        <v>0</v>
      </c>
      <c r="F653" s="1">
        <v>0</v>
      </c>
      <c r="G653" s="2">
        <f t="shared" si="10"/>
        <v>1500.5649600000002</v>
      </c>
      <c r="H653" s="2">
        <f t="shared" si="11"/>
        <v>0.24000000000000909</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5253781</v>
      </c>
      <c r="D654" s="1">
        <f>'PR-RAS'!E661</f>
        <v>5671492.79</v>
      </c>
      <c r="E654" s="1">
        <v>0</v>
      </c>
      <c r="F654" s="1">
        <v>0</v>
      </c>
      <c r="G654" s="2">
        <f t="shared" si="10"/>
        <v>10837688.57674</v>
      </c>
      <c r="H654" s="2">
        <f t="shared" si="11"/>
        <v>0.2099999999627471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105247</v>
      </c>
      <c r="D655" s="1">
        <f>'PR-RAS'!E662</f>
        <v>30000</v>
      </c>
      <c r="E655" s="1">
        <v>0</v>
      </c>
      <c r="F655" s="1">
        <v>0</v>
      </c>
      <c r="G655" s="2">
        <f t="shared" si="10"/>
        <v>108071.538</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1265288</v>
      </c>
      <c r="D658" s="1">
        <f>'PR-RAS'!E665</f>
        <v>1373855.5</v>
      </c>
      <c r="E658" s="1">
        <v>0</v>
      </c>
      <c r="F658" s="1">
        <v>0</v>
      </c>
      <c r="G658" s="2">
        <f t="shared" si="10"/>
        <v>2636540.3430000003</v>
      </c>
      <c r="H658" s="2">
        <f t="shared" si="11"/>
        <v>0.5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656281</v>
      </c>
      <c r="D659" s="1">
        <f>'PR-RAS'!E666</f>
        <v>797285.3</v>
      </c>
      <c r="E659" s="1">
        <v>0</v>
      </c>
      <c r="F659" s="1">
        <v>0</v>
      </c>
      <c r="G659" s="2">
        <f t="shared" si="10"/>
        <v>1481060.3528000002</v>
      </c>
      <c r="H659" s="2">
        <f t="shared" si="11"/>
        <v>0.30000000004656613</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148805</v>
      </c>
      <c r="D662" s="1">
        <f>'PR-RAS'!E669</f>
        <v>0</v>
      </c>
      <c r="E662" s="1">
        <v>0</v>
      </c>
      <c r="F662" s="1">
        <v>0</v>
      </c>
      <c r="G662" s="2">
        <f t="shared" si="10"/>
        <v>98360.10500000001</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151848</v>
      </c>
      <c r="D687" s="1">
        <f>'PR-RAS'!E694</f>
        <v>974139.6</v>
      </c>
      <c r="E687" s="1">
        <v>0</v>
      </c>
      <c r="F687" s="1">
        <v>0</v>
      </c>
      <c r="G687" s="2">
        <f t="shared" si="10"/>
        <v>1440687.2592000002</v>
      </c>
      <c r="H687" s="2">
        <f t="shared" si="11"/>
        <v>0.40000000002328306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38190</v>
      </c>
      <c r="D735" s="1">
        <f>'PR-RAS'!E742</f>
        <v>21692.97</v>
      </c>
      <c r="E735" s="1">
        <v>0</v>
      </c>
      <c r="F735" s="1">
        <v>0</v>
      </c>
      <c r="G735" s="2">
        <f t="shared" si="10"/>
        <v>59876.739959999999</v>
      </c>
      <c r="H735" s="2">
        <f t="shared" si="11"/>
        <v>2.9999999998835847E-2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65430</v>
      </c>
      <c r="D752" s="1">
        <f>'PR-RAS'!E759</f>
        <v>74700</v>
      </c>
      <c r="E752" s="1">
        <v>0</v>
      </c>
      <c r="F752" s="1">
        <v>0</v>
      </c>
      <c r="G752" s="2">
        <f t="shared" si="10"/>
        <v>161337.32999999999</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298450</v>
      </c>
      <c r="D809" s="1">
        <f>'PR-RAS'!E816</f>
        <v>253104.8</v>
      </c>
      <c r="E809" s="1">
        <v>0</v>
      </c>
      <c r="F809" s="1">
        <v>0</v>
      </c>
      <c r="G809" s="2">
        <f t="shared" si="10"/>
        <v>650164.95680000004</v>
      </c>
      <c r="H809" s="2">
        <f t="shared" si="11"/>
        <v>0.20000000001164153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165000</v>
      </c>
      <c r="D814" s="1">
        <f>'PR-RAS'!E821</f>
        <v>215000</v>
      </c>
      <c r="E814" s="1">
        <v>0</v>
      </c>
      <c r="F814" s="1">
        <v>0</v>
      </c>
      <c r="G814" s="2">
        <f t="shared" si="18"/>
        <v>483734.99999999994</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123000</v>
      </c>
      <c r="D817" s="1">
        <f>'PR-RAS'!E824</f>
        <v>165000</v>
      </c>
      <c r="E817" s="1">
        <v>0</v>
      </c>
      <c r="F817" s="1">
        <v>0</v>
      </c>
      <c r="G817" s="2">
        <f t="shared" si="18"/>
        <v>369648</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31648</v>
      </c>
      <c r="D821" s="1">
        <f>'PR-RAS'!E828</f>
        <v>167306.67000000001</v>
      </c>
      <c r="E821" s="1">
        <v>0</v>
      </c>
      <c r="F821" s="1">
        <v>0</v>
      </c>
      <c r="G821" s="2">
        <f t="shared" si="18"/>
        <v>300334.29879999999</v>
      </c>
      <c r="H821" s="2">
        <f t="shared" si="19"/>
        <v>0.32999999998719431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28660801</v>
      </c>
      <c r="D984" s="6">
        <f>BILANCA!E6</f>
        <v>31140653.300000001</v>
      </c>
      <c r="E984" s="6">
        <v>0</v>
      </c>
      <c r="F984" s="6">
        <v>0</v>
      </c>
      <c r="G984" s="7">
        <f t="shared" ref="G984:G1241" si="22">B984/1000*C984+B984/500*D984</f>
        <v>90942.107600000003</v>
      </c>
      <c r="H984" s="7">
        <f t="shared" si="19"/>
        <v>0.30000000074505806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27570984</v>
      </c>
      <c r="D985" s="1">
        <f>BILANCA!E7</f>
        <v>30127546.710000001</v>
      </c>
      <c r="E985" s="1">
        <v>0</v>
      </c>
      <c r="F985" s="1">
        <v>0</v>
      </c>
      <c r="G985" s="2">
        <f t="shared" si="22"/>
        <v>175652.15484</v>
      </c>
      <c r="H985" s="2">
        <f t="shared" si="19"/>
        <v>0.28999999910593033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35781</v>
      </c>
      <c r="D986" s="1">
        <f>BILANCA!E8</f>
        <v>35781</v>
      </c>
      <c r="E986" s="1">
        <v>0</v>
      </c>
      <c r="F986" s="1">
        <v>0</v>
      </c>
      <c r="G986" s="2">
        <f t="shared" si="22"/>
        <v>322.029</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35781</v>
      </c>
      <c r="D988" s="1">
        <f>BILANCA!E10</f>
        <v>35781</v>
      </c>
      <c r="E988" s="1">
        <v>0</v>
      </c>
      <c r="F988" s="1">
        <v>0</v>
      </c>
      <c r="G988" s="2">
        <f t="shared" si="22"/>
        <v>536.71500000000003</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24397614</v>
      </c>
      <c r="D990" s="1">
        <f>BILANCA!E12</f>
        <v>25824301.16</v>
      </c>
      <c r="E990" s="1">
        <v>0</v>
      </c>
      <c r="F990" s="1">
        <v>0</v>
      </c>
      <c r="G990" s="2">
        <f t="shared" si="22"/>
        <v>532323.51424000005</v>
      </c>
      <c r="H990" s="2">
        <f t="shared" si="19"/>
        <v>0.16000000014901161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23844352</v>
      </c>
      <c r="D991" s="1">
        <f>BILANCA!E13</f>
        <v>24941896.870000001</v>
      </c>
      <c r="E991" s="1">
        <v>0</v>
      </c>
      <c r="F991" s="1">
        <v>0</v>
      </c>
      <c r="G991" s="2">
        <f t="shared" si="22"/>
        <v>589825.16592000006</v>
      </c>
      <c r="H991" s="2">
        <f t="shared" si="19"/>
        <v>0.12999999895691872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5606572</v>
      </c>
      <c r="D994" s="1">
        <f>BILANCA!E16</f>
        <v>5606572.4699999997</v>
      </c>
      <c r="E994" s="1">
        <v>0</v>
      </c>
      <c r="F994" s="1">
        <v>0</v>
      </c>
      <c r="G994" s="2">
        <f t="shared" si="22"/>
        <v>185016.88633999997</v>
      </c>
      <c r="H994" s="2">
        <f t="shared" si="19"/>
        <v>0.46999999973922968</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39889737</v>
      </c>
      <c r="D995" s="1">
        <f>BILANCA!E17</f>
        <v>40838203.380000003</v>
      </c>
      <c r="E995" s="1">
        <v>0</v>
      </c>
      <c r="F995" s="1">
        <v>0</v>
      </c>
      <c r="G995" s="2">
        <f t="shared" si="22"/>
        <v>1458793.7251200001</v>
      </c>
      <c r="H995" s="2">
        <f t="shared" si="19"/>
        <v>0.38000000268220901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21651957</v>
      </c>
      <c r="D996" s="1">
        <f>BILANCA!E18</f>
        <v>21502878.98</v>
      </c>
      <c r="E996" s="1">
        <v>0</v>
      </c>
      <c r="F996" s="1">
        <v>0</v>
      </c>
      <c r="G996" s="2">
        <f t="shared" si="22"/>
        <v>840550.29447999992</v>
      </c>
      <c r="H996" s="2">
        <f t="shared" si="19"/>
        <v>1.9999999552965164E-2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505082</v>
      </c>
      <c r="D997" s="1">
        <f>BILANCA!E19</f>
        <v>856224.28999999992</v>
      </c>
      <c r="E997" s="1">
        <v>0</v>
      </c>
      <c r="F997" s="1">
        <v>0</v>
      </c>
      <c r="G997" s="2">
        <f t="shared" si="22"/>
        <v>31045.42812</v>
      </c>
      <c r="H997" s="2">
        <f t="shared" si="19"/>
        <v>0.28999999992083758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818601</v>
      </c>
      <c r="D998" s="1">
        <f>BILANCA!E20</f>
        <v>816801.53</v>
      </c>
      <c r="E998" s="1">
        <v>0</v>
      </c>
      <c r="F998" s="1">
        <v>0</v>
      </c>
      <c r="G998" s="2">
        <f t="shared" si="22"/>
        <v>36783.060899999997</v>
      </c>
      <c r="H998" s="2">
        <f t="shared" si="19"/>
        <v>0.46999999997206032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11451</v>
      </c>
      <c r="D999" s="1">
        <f>BILANCA!E21</f>
        <v>11451.36</v>
      </c>
      <c r="E999" s="1">
        <v>0</v>
      </c>
      <c r="F999" s="1">
        <v>0</v>
      </c>
      <c r="G999" s="2">
        <f t="shared" si="22"/>
        <v>549.65952000000004</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122872</v>
      </c>
      <c r="D1000" s="1">
        <f>BILANCA!E22</f>
        <v>615022.22</v>
      </c>
      <c r="E1000" s="1">
        <v>0</v>
      </c>
      <c r="F1000" s="1">
        <v>0</v>
      </c>
      <c r="G1000" s="2">
        <f t="shared" si="22"/>
        <v>22999.57948</v>
      </c>
      <c r="H1000" s="2">
        <f t="shared" si="19"/>
        <v>0.21999999997206032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447842</v>
      </c>
      <c r="D1006" s="1">
        <f>BILANCA!E28</f>
        <v>587050.81999999995</v>
      </c>
      <c r="E1006" s="1">
        <v>0</v>
      </c>
      <c r="F1006" s="1">
        <v>0</v>
      </c>
      <c r="G1006" s="2">
        <f t="shared" si="22"/>
        <v>37304.703719999998</v>
      </c>
      <c r="H1006" s="2">
        <f t="shared" si="19"/>
        <v>0.18000000005122274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70000</v>
      </c>
      <c r="D1008" s="1">
        <f>BILANCA!E30</f>
        <v>70000</v>
      </c>
      <c r="E1008" s="1">
        <v>0</v>
      </c>
      <c r="F1008" s="1">
        <v>0</v>
      </c>
      <c r="G1008" s="2">
        <f t="shared" si="22"/>
        <v>5250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70000</v>
      </c>
      <c r="D1012" s="1">
        <f>BILANCA!E34</f>
        <v>70000</v>
      </c>
      <c r="E1012" s="1">
        <v>0</v>
      </c>
      <c r="F1012" s="1">
        <v>0</v>
      </c>
      <c r="G1012" s="2">
        <f t="shared" si="22"/>
        <v>6090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3680</v>
      </c>
      <c r="D1013" s="1">
        <f>BILANCA!E35</f>
        <v>3680</v>
      </c>
      <c r="E1013" s="1">
        <v>0</v>
      </c>
      <c r="F1013" s="1">
        <v>0</v>
      </c>
      <c r="G1013" s="2">
        <f t="shared" si="22"/>
        <v>331.2</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3680</v>
      </c>
      <c r="D1015" s="1">
        <f>BILANCA!E37</f>
        <v>3680</v>
      </c>
      <c r="E1015" s="1">
        <v>0</v>
      </c>
      <c r="F1015" s="1">
        <v>0</v>
      </c>
      <c r="G1015" s="2">
        <f t="shared" si="22"/>
        <v>353.28000000000003</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44500</v>
      </c>
      <c r="D1023" s="1">
        <f>BILANCA!E45</f>
        <v>22500</v>
      </c>
      <c r="E1023" s="1">
        <v>0</v>
      </c>
      <c r="F1023" s="1">
        <v>0</v>
      </c>
      <c r="G1023" s="2">
        <f t="shared" si="22"/>
        <v>3580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44500</v>
      </c>
      <c r="D1026" s="1">
        <f>BILANCA!E48</f>
        <v>22500</v>
      </c>
      <c r="E1026" s="1">
        <v>0</v>
      </c>
      <c r="F1026" s="1">
        <v>0</v>
      </c>
      <c r="G1026" s="2">
        <f t="shared" si="22"/>
        <v>3848.4999999999995</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3137589</v>
      </c>
      <c r="D1034" s="1">
        <f>BILANCA!E56</f>
        <v>4267464.55</v>
      </c>
      <c r="E1034" s="1">
        <v>0</v>
      </c>
      <c r="F1034" s="1">
        <v>0</v>
      </c>
      <c r="G1034" s="2">
        <f t="shared" si="22"/>
        <v>595298.42310000001</v>
      </c>
      <c r="H1034" s="2">
        <f t="shared" si="19"/>
        <v>0.45000000018626451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3137589</v>
      </c>
      <c r="D1035" s="1">
        <f>BILANCA!E57</f>
        <v>4267464.55</v>
      </c>
      <c r="E1035" s="1">
        <v>0</v>
      </c>
      <c r="F1035" s="1">
        <v>0</v>
      </c>
      <c r="G1035" s="2">
        <f t="shared" si="22"/>
        <v>606970.9412</v>
      </c>
      <c r="H1035" s="2">
        <f t="shared" si="19"/>
        <v>0.45000000018626451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1089817</v>
      </c>
      <c r="D1046" s="1">
        <f>BILANCA!E68</f>
        <v>1013106.59</v>
      </c>
      <c r="E1046" s="1">
        <v>0</v>
      </c>
      <c r="F1046" s="1">
        <v>0</v>
      </c>
      <c r="G1046" s="2">
        <f t="shared" si="22"/>
        <v>196309.90133999998</v>
      </c>
      <c r="H1046" s="2">
        <f t="shared" si="19"/>
        <v>0.41000000003259629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153806</v>
      </c>
      <c r="D1047" s="1">
        <f>BILANCA!E69</f>
        <v>164150.59</v>
      </c>
      <c r="E1047" s="1">
        <v>0</v>
      </c>
      <c r="F1047" s="1">
        <v>0</v>
      </c>
      <c r="G1047" s="2">
        <f t="shared" si="22"/>
        <v>30854.859519999998</v>
      </c>
      <c r="H1047" s="2">
        <f t="shared" si="19"/>
        <v>0.41000000000349246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153806</v>
      </c>
      <c r="D1048" s="1">
        <f>BILANCA!E70</f>
        <v>164150.59</v>
      </c>
      <c r="E1048" s="1">
        <v>0</v>
      </c>
      <c r="F1048" s="1">
        <v>0</v>
      </c>
      <c r="G1048" s="2">
        <f t="shared" si="22"/>
        <v>31336.966700000004</v>
      </c>
      <c r="H1048" s="2">
        <f t="shared" si="19"/>
        <v>0.41000000000349246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113906</v>
      </c>
      <c r="D1050" s="1">
        <f>BILANCA!E72</f>
        <v>164150.59</v>
      </c>
      <c r="E1050" s="1">
        <v>0</v>
      </c>
      <c r="F1050" s="1">
        <v>0</v>
      </c>
      <c r="G1050" s="2">
        <f t="shared" si="22"/>
        <v>29627.881060000003</v>
      </c>
      <c r="H1050" s="2">
        <f t="shared" si="19"/>
        <v>0.41000000000349246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39900</v>
      </c>
      <c r="D1052" s="1">
        <f>BILANCA!E74</f>
        <v>0</v>
      </c>
      <c r="E1052" s="1">
        <v>0</v>
      </c>
      <c r="F1052" s="1">
        <v>0</v>
      </c>
      <c r="G1052" s="2">
        <f t="shared" si="22"/>
        <v>2753.1000000000004</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3442</v>
      </c>
      <c r="D1056" s="1">
        <f>BILANCA!E78</f>
        <v>3442</v>
      </c>
      <c r="E1056" s="1">
        <v>0</v>
      </c>
      <c r="F1056" s="1">
        <v>0</v>
      </c>
      <c r="G1056" s="2">
        <f t="shared" si="22"/>
        <v>753.798</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3442</v>
      </c>
      <c r="D1064" s="1">
        <f>BILANCA!E86</f>
        <v>3442</v>
      </c>
      <c r="E1064" s="1">
        <v>0</v>
      </c>
      <c r="F1064" s="1">
        <v>0</v>
      </c>
      <c r="G1064" s="2">
        <f t="shared" si="22"/>
        <v>836.40600000000006</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845514</v>
      </c>
      <c r="D1112" s="1">
        <f>BILANCA!E134</f>
        <v>845514</v>
      </c>
      <c r="E1112" s="1">
        <v>0</v>
      </c>
      <c r="F1112" s="1">
        <v>0</v>
      </c>
      <c r="G1112" s="2">
        <f t="shared" si="22"/>
        <v>327213.91800000001</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845514</v>
      </c>
      <c r="D1113" s="1">
        <f>BILANCA!E135</f>
        <v>845514</v>
      </c>
      <c r="E1113" s="1">
        <v>0</v>
      </c>
      <c r="F1113" s="1">
        <v>0</v>
      </c>
      <c r="G1113" s="2">
        <f t="shared" si="22"/>
        <v>329750.46000000002</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845514</v>
      </c>
      <c r="D1117" s="1">
        <f>BILANCA!E139</f>
        <v>845514</v>
      </c>
      <c r="E1117" s="1">
        <v>0</v>
      </c>
      <c r="F1117" s="1">
        <v>0</v>
      </c>
      <c r="G1117" s="2">
        <f t="shared" si="22"/>
        <v>339896.62800000003</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87055</v>
      </c>
      <c r="D1124" s="1">
        <f>BILANCA!E146</f>
        <v>0</v>
      </c>
      <c r="E1124" s="1">
        <v>0</v>
      </c>
      <c r="F1124" s="1">
        <v>0</v>
      </c>
      <c r="G1124" s="2">
        <f t="shared" si="22"/>
        <v>12274.754999999999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87055</v>
      </c>
      <c r="D1125" s="1">
        <f>BILANCA!E147</f>
        <v>0</v>
      </c>
      <c r="E1125" s="1">
        <v>0</v>
      </c>
      <c r="F1125" s="1">
        <v>0</v>
      </c>
      <c r="G1125" s="2">
        <f t="shared" si="22"/>
        <v>12361.81</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28660801</v>
      </c>
      <c r="D1152" s="1">
        <f>BILANCA!E175</f>
        <v>31140653.300000004</v>
      </c>
      <c r="E1152" s="1">
        <v>0</v>
      </c>
      <c r="F1152" s="1">
        <v>0</v>
      </c>
      <c r="G1152" s="2">
        <f t="shared" si="22"/>
        <v>15369216.184400003</v>
      </c>
      <c r="H1152" s="2">
        <f t="shared" si="23"/>
        <v>0.30000000447034836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2341783</v>
      </c>
      <c r="D1153" s="1">
        <f>BILANCA!E176</f>
        <v>2203051.2800000003</v>
      </c>
      <c r="E1153" s="1">
        <v>0</v>
      </c>
      <c r="F1153" s="1">
        <v>0</v>
      </c>
      <c r="G1153" s="2">
        <f t="shared" si="22"/>
        <v>1147140.5452000003</v>
      </c>
      <c r="H1153" s="2">
        <f t="shared" si="23"/>
        <v>0.28000000026077032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712091</v>
      </c>
      <c r="D1154" s="1">
        <f>BILANCA!E177</f>
        <v>112051.09999999999</v>
      </c>
      <c r="E1154" s="1">
        <v>0</v>
      </c>
      <c r="F1154" s="1">
        <v>0</v>
      </c>
      <c r="G1154" s="2">
        <f t="shared" si="22"/>
        <v>160089.03720000002</v>
      </c>
      <c r="H1154" s="2">
        <f t="shared" si="23"/>
        <v>9.9999999991268851E-2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130352</v>
      </c>
      <c r="D1155" s="1">
        <f>BILANCA!E178</f>
        <v>29294.81</v>
      </c>
      <c r="E1155" s="1">
        <v>0</v>
      </c>
      <c r="F1155" s="1">
        <v>0</v>
      </c>
      <c r="G1155" s="2">
        <f t="shared" si="22"/>
        <v>32497.958639999997</v>
      </c>
      <c r="H1155" s="2">
        <f t="shared" si="23"/>
        <v>0.18999999999869033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575214</v>
      </c>
      <c r="D1156" s="1">
        <f>BILANCA!E179</f>
        <v>82756.289999999994</v>
      </c>
      <c r="E1156" s="1">
        <v>0</v>
      </c>
      <c r="F1156" s="1">
        <v>0</v>
      </c>
      <c r="G1156" s="2">
        <f t="shared" si="22"/>
        <v>128145.69833999999</v>
      </c>
      <c r="H1156" s="2">
        <f t="shared" si="23"/>
        <v>0.28999999999359716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6525</v>
      </c>
      <c r="D1157" s="1">
        <f>BILANCA!E180</f>
        <v>0</v>
      </c>
      <c r="E1157" s="1">
        <v>0</v>
      </c>
      <c r="F1157" s="1">
        <v>0</v>
      </c>
      <c r="G1157" s="2">
        <f t="shared" si="22"/>
        <v>1135.3499999999999</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6525</v>
      </c>
      <c r="D1160" s="1">
        <f>BILANCA!E183</f>
        <v>0</v>
      </c>
      <c r="E1160" s="1">
        <v>0</v>
      </c>
      <c r="F1160" s="1">
        <v>0</v>
      </c>
      <c r="G1160" s="2">
        <f t="shared" si="22"/>
        <v>1154.925</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925252</v>
      </c>
      <c r="D1166" s="1">
        <f>BILANCA!E189</f>
        <v>1601686.32</v>
      </c>
      <c r="E1166" s="1">
        <v>0</v>
      </c>
      <c r="F1166" s="1">
        <v>0</v>
      </c>
      <c r="G1166" s="2">
        <f t="shared" si="22"/>
        <v>755538.30912000011</v>
      </c>
      <c r="H1166" s="2">
        <f t="shared" si="23"/>
        <v>0.32000000006519258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704440</v>
      </c>
      <c r="D1183" s="1">
        <f>BILANCA!E206</f>
        <v>489313.86</v>
      </c>
      <c r="E1183" s="1">
        <v>0</v>
      </c>
      <c r="F1183" s="1">
        <v>0</v>
      </c>
      <c r="G1183" s="2">
        <f t="shared" si="22"/>
        <v>336613.54399999999</v>
      </c>
      <c r="H1183" s="2">
        <f t="shared" si="23"/>
        <v>0.14000000001396984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704440</v>
      </c>
      <c r="D1184" s="1">
        <f>BILANCA!E207</f>
        <v>489313.86</v>
      </c>
      <c r="E1184" s="1">
        <v>0</v>
      </c>
      <c r="F1184" s="1">
        <v>0</v>
      </c>
      <c r="G1184" s="2">
        <f t="shared" si="22"/>
        <v>338296.61172000004</v>
      </c>
      <c r="H1184" s="2">
        <f t="shared" si="23"/>
        <v>0.14000000001396984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704440</v>
      </c>
      <c r="D1189" s="1">
        <f>BILANCA!E212</f>
        <v>489313.86</v>
      </c>
      <c r="E1189" s="1">
        <v>0</v>
      </c>
      <c r="F1189" s="1">
        <v>0</v>
      </c>
      <c r="G1189" s="2">
        <f t="shared" si="22"/>
        <v>346711.95031999995</v>
      </c>
      <c r="H1189" s="2">
        <f t="shared" si="23"/>
        <v>0.14000000001396984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26319018</v>
      </c>
      <c r="D1214" s="1">
        <f>BILANCA!E237</f>
        <v>28937602.020000003</v>
      </c>
      <c r="E1214" s="1">
        <v>0</v>
      </c>
      <c r="F1214" s="1">
        <v>0</v>
      </c>
      <c r="G1214" s="2">
        <f t="shared" si="22"/>
        <v>19448865.291239999</v>
      </c>
      <c r="H1214" s="2">
        <f t="shared" si="23"/>
        <v>2.0000003278255463E-2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26812189</v>
      </c>
      <c r="D1215" s="1">
        <f>BILANCA!E238</f>
        <v>27790545.060000002</v>
      </c>
      <c r="E1215" s="1">
        <v>0</v>
      </c>
      <c r="F1215" s="1">
        <v>0</v>
      </c>
      <c r="G1215" s="2">
        <f t="shared" si="22"/>
        <v>19115240.755840003</v>
      </c>
      <c r="H1215" s="2">
        <f t="shared" si="23"/>
        <v>6.0000002384185791E-2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45131657</v>
      </c>
      <c r="D1216" s="1">
        <f>BILANCA!E239</f>
        <v>47851828.640000001</v>
      </c>
      <c r="E1216" s="1">
        <v>0</v>
      </c>
      <c r="F1216" s="1">
        <v>0</v>
      </c>
      <c r="G1216" s="2">
        <f t="shared" si="22"/>
        <v>32814628.22724</v>
      </c>
      <c r="H1216" s="2">
        <f t="shared" si="23"/>
        <v>0.35999999940395355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44286143</v>
      </c>
      <c r="D1217" s="1">
        <f>BILANCA!E240</f>
        <v>47006314.640000001</v>
      </c>
      <c r="E1217" s="1">
        <v>0</v>
      </c>
      <c r="F1217" s="1">
        <v>0</v>
      </c>
      <c r="G1217" s="2">
        <f t="shared" si="22"/>
        <v>32361912.713520002</v>
      </c>
      <c r="H1217" s="2">
        <f t="shared" si="23"/>
        <v>0.35999999940395355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845514</v>
      </c>
      <c r="D1218" s="1">
        <f>BILANCA!E241</f>
        <v>845514</v>
      </c>
      <c r="E1218" s="1">
        <v>0</v>
      </c>
      <c r="F1218" s="1">
        <v>0</v>
      </c>
      <c r="G1218" s="2">
        <f t="shared" si="22"/>
        <v>596087.36999999988</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18319468</v>
      </c>
      <c r="D1219" s="1">
        <f>BILANCA!E242</f>
        <v>20061283.579999998</v>
      </c>
      <c r="E1219" s="1">
        <v>0</v>
      </c>
      <c r="F1219" s="1">
        <v>0</v>
      </c>
      <c r="G1219" s="2">
        <f t="shared" si="22"/>
        <v>13792320.297759999</v>
      </c>
      <c r="H1219" s="2">
        <f t="shared" si="23"/>
        <v>0.42000000178813934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18319468</v>
      </c>
      <c r="D1220" s="1">
        <f>BILANCA!E243</f>
        <v>20061283.579999998</v>
      </c>
      <c r="E1220" s="1">
        <v>0</v>
      </c>
      <c r="F1220" s="1">
        <v>0</v>
      </c>
      <c r="G1220" s="2">
        <f t="shared" si="22"/>
        <v>13850762.33292</v>
      </c>
      <c r="H1220" s="2">
        <f t="shared" si="23"/>
        <v>0.42000000178813934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-493171</v>
      </c>
      <c r="D1222" s="1">
        <f>BILANCA!E245</f>
        <v>1147056.96</v>
      </c>
      <c r="E1222" s="1">
        <v>0</v>
      </c>
      <c r="F1222" s="1">
        <v>0</v>
      </c>
      <c r="G1222" s="2">
        <f t="shared" si="22"/>
        <v>430425.35787999997</v>
      </c>
      <c r="H1222" s="2">
        <f t="shared" si="23"/>
        <v>4.0000000037252903E-2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1147056.96</v>
      </c>
      <c r="E1223" s="1">
        <v>0</v>
      </c>
      <c r="F1223" s="1">
        <v>0</v>
      </c>
      <c r="G1223" s="2">
        <f t="shared" si="22"/>
        <v>550587.34080000001</v>
      </c>
      <c r="H1223" s="2">
        <f t="shared" si="23"/>
        <v>4.0000000037252903E-2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1147056.96</v>
      </c>
      <c r="E1224" s="1">
        <v>0</v>
      </c>
      <c r="F1224" s="1">
        <v>0</v>
      </c>
      <c r="G1224" s="2">
        <f t="shared" si="22"/>
        <v>552881.45471999992</v>
      </c>
      <c r="H1224" s="2">
        <f t="shared" si="23"/>
        <v>4.0000000037252903E-2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493171</v>
      </c>
      <c r="D1227" s="1">
        <f>BILANCA!E250</f>
        <v>0</v>
      </c>
      <c r="E1227" s="1">
        <v>0</v>
      </c>
      <c r="F1227" s="1">
        <v>0</v>
      </c>
      <c r="G1227" s="2">
        <f t="shared" si="22"/>
        <v>120333.724</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493171</v>
      </c>
      <c r="D1228" s="1">
        <f>BILANCA!E251</f>
        <v>0</v>
      </c>
      <c r="E1228" s="1">
        <v>0</v>
      </c>
      <c r="F1228" s="1">
        <v>0</v>
      </c>
      <c r="G1228" s="2">
        <f t="shared" si="22"/>
        <v>120826.895</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87055</v>
      </c>
      <c r="D1240" s="1">
        <f>BILANCA!E264</f>
        <v>0</v>
      </c>
      <c r="E1240" s="1">
        <v>0</v>
      </c>
      <c r="F1240" s="1">
        <v>0</v>
      </c>
      <c r="G1240" s="2">
        <f t="shared" si="22"/>
        <v>22373.135000000002</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712091</v>
      </c>
      <c r="D1263" s="1">
        <f>BILANCA!E287</f>
        <v>112051.1</v>
      </c>
      <c r="E1263" s="1">
        <v>0</v>
      </c>
      <c r="F1263" s="1">
        <v>0</v>
      </c>
      <c r="G1263" s="2">
        <f t="shared" si="24"/>
        <v>262134.09600000002</v>
      </c>
      <c r="H1263" s="2">
        <f t="shared" si="23"/>
        <v>0.10000000000582077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925252</v>
      </c>
      <c r="D1265" s="1">
        <f>BILANCA!E289</f>
        <v>1601686.32</v>
      </c>
      <c r="E1265" s="1">
        <v>0</v>
      </c>
      <c r="F1265" s="1">
        <v>0</v>
      </c>
      <c r="G1265" s="2">
        <f t="shared" si="24"/>
        <v>1164272.14848</v>
      </c>
      <c r="H1265" s="2">
        <f t="shared" si="23"/>
        <v>0.32000000006519258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704440</v>
      </c>
      <c r="D1270" s="1">
        <f>BILANCA!E294</f>
        <v>489313.86</v>
      </c>
      <c r="E1270" s="1">
        <v>0</v>
      </c>
      <c r="F1270" s="1">
        <v>0</v>
      </c>
      <c r="G1270" s="2">
        <f t="shared" si="24"/>
        <v>483040.43563999992</v>
      </c>
      <c r="H1270" s="2">
        <f t="shared" si="23"/>
        <v>0.14000000001396984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3408777</v>
      </c>
      <c r="D1299" s="6">
        <f>'RAS-funkcijski'!E5</f>
        <v>2954354.51</v>
      </c>
      <c r="E1299" s="6">
        <v>0</v>
      </c>
      <c r="F1299" s="6">
        <v>0</v>
      </c>
      <c r="G1299" s="7">
        <f t="shared" si="24"/>
        <v>9317.4860200000003</v>
      </c>
      <c r="H1299" s="7">
        <f t="shared" si="23"/>
        <v>0.49000000022351742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963855</v>
      </c>
      <c r="D1300" s="1">
        <f>'RAS-funkcijski'!E6</f>
        <v>1392180.7399999998</v>
      </c>
      <c r="E1300" s="1">
        <v>0</v>
      </c>
      <c r="F1300" s="1">
        <v>0</v>
      </c>
      <c r="G1300" s="2">
        <f t="shared" si="24"/>
        <v>7496.4329599999992</v>
      </c>
      <c r="H1300" s="2">
        <f t="shared" si="23"/>
        <v>0.26000000024214387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886800</v>
      </c>
      <c r="D1301" s="1">
        <f>'RAS-funkcijski'!E7</f>
        <v>1155355.1299999999</v>
      </c>
      <c r="E1301" s="1">
        <v>0</v>
      </c>
      <c r="F1301" s="1">
        <v>0</v>
      </c>
      <c r="G1301" s="2">
        <f t="shared" si="24"/>
        <v>9592.5307799999991</v>
      </c>
      <c r="H1301" s="2">
        <f t="shared" si="23"/>
        <v>0.12999999988824129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77055</v>
      </c>
      <c r="D1302" s="1">
        <f>'RAS-funkcijski'!E8</f>
        <v>236825.61</v>
      </c>
      <c r="E1302" s="1">
        <v>0</v>
      </c>
      <c r="F1302" s="1">
        <v>0</v>
      </c>
      <c r="G1302" s="2">
        <f t="shared" si="24"/>
        <v>2202.8248800000001</v>
      </c>
      <c r="H1302" s="2">
        <f t="shared" si="23"/>
        <v>0.39000000001396984</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2444922</v>
      </c>
      <c r="D1307" s="1">
        <f>'RAS-funkcijski'!E13</f>
        <v>1562173.77</v>
      </c>
      <c r="E1307" s="1">
        <v>0</v>
      </c>
      <c r="F1307" s="1">
        <v>0</v>
      </c>
      <c r="G1307" s="2">
        <f t="shared" si="24"/>
        <v>50123.425859999996</v>
      </c>
      <c r="H1307" s="2">
        <f t="shared" si="23"/>
        <v>0.22999999998137355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72870</v>
      </c>
      <c r="E1308" s="1">
        <v>0</v>
      </c>
      <c r="F1308" s="1">
        <v>0</v>
      </c>
      <c r="G1308" s="2">
        <f t="shared" si="24"/>
        <v>1457.4</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2444922</v>
      </c>
      <c r="D1310" s="1">
        <f>'RAS-funkcijski'!E16</f>
        <v>1489303.77</v>
      </c>
      <c r="E1310" s="1">
        <v>0</v>
      </c>
      <c r="F1310" s="1">
        <v>0</v>
      </c>
      <c r="G1310" s="2">
        <f t="shared" si="24"/>
        <v>65082.354480000009</v>
      </c>
      <c r="H1310" s="2">
        <f t="shared" si="23"/>
        <v>0.22999999998137355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40000</v>
      </c>
      <c r="D1322" s="1">
        <f>'RAS-funkcijski'!E28</f>
        <v>40000</v>
      </c>
      <c r="E1322" s="1">
        <v>0</v>
      </c>
      <c r="F1322" s="1">
        <v>0</v>
      </c>
      <c r="G1322" s="2">
        <f t="shared" si="24"/>
        <v>2880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40000</v>
      </c>
      <c r="D1324" s="1">
        <f>'RAS-funkcijski'!E30</f>
        <v>40000</v>
      </c>
      <c r="E1324" s="1">
        <v>0</v>
      </c>
      <c r="F1324" s="1">
        <v>0</v>
      </c>
      <c r="G1324" s="2">
        <f t="shared" si="24"/>
        <v>3120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4763714</v>
      </c>
      <c r="D1329" s="1">
        <f>'RAS-funkcijski'!E35</f>
        <v>3002810.27</v>
      </c>
      <c r="E1329" s="1">
        <v>0</v>
      </c>
      <c r="F1329" s="1">
        <v>0</v>
      </c>
      <c r="G1329" s="2">
        <f t="shared" si="24"/>
        <v>333849.37073999998</v>
      </c>
      <c r="H1329" s="2">
        <f t="shared" si="23"/>
        <v>0.27000000001862645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65430</v>
      </c>
      <c r="D1333" s="1">
        <f>'RAS-funkcijski'!E39</f>
        <v>74700</v>
      </c>
      <c r="E1333" s="1">
        <v>0</v>
      </c>
      <c r="F1333" s="1">
        <v>0</v>
      </c>
      <c r="G1333" s="2">
        <f t="shared" si="24"/>
        <v>7519.0500000000011</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65430</v>
      </c>
      <c r="D1334" s="1">
        <f>'RAS-funkcijski'!E40</f>
        <v>74700</v>
      </c>
      <c r="E1334" s="1">
        <v>0</v>
      </c>
      <c r="F1334" s="1">
        <v>0</v>
      </c>
      <c r="G1334" s="2">
        <f t="shared" si="24"/>
        <v>7733.8799999999992</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296812</v>
      </c>
      <c r="D1337" s="1">
        <f>'RAS-funkcijski'!E43</f>
        <v>425590.26</v>
      </c>
      <c r="E1337" s="1">
        <v>0</v>
      </c>
      <c r="F1337" s="1">
        <v>0</v>
      </c>
      <c r="G1337" s="2">
        <f t="shared" si="24"/>
        <v>44771.708279999999</v>
      </c>
      <c r="H1337" s="2">
        <f t="shared" si="23"/>
        <v>0.26000000000931323</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28907</v>
      </c>
      <c r="D1339" s="1">
        <f>'RAS-funkcijski'!E45</f>
        <v>38976.980000000003</v>
      </c>
      <c r="E1339" s="1">
        <v>0</v>
      </c>
      <c r="F1339" s="1">
        <v>0</v>
      </c>
      <c r="G1339" s="2">
        <f t="shared" si="24"/>
        <v>4381.2993600000009</v>
      </c>
      <c r="H1339" s="2">
        <f t="shared" si="27"/>
        <v>1.9999999996798579E-2</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267905</v>
      </c>
      <c r="D1342" s="1">
        <f>'RAS-funkcijski'!E48</f>
        <v>386613.28</v>
      </c>
      <c r="E1342" s="1">
        <v>0</v>
      </c>
      <c r="F1342" s="1">
        <v>0</v>
      </c>
      <c r="G1342" s="2">
        <f t="shared" si="24"/>
        <v>45809.788639999999</v>
      </c>
      <c r="H1342" s="2">
        <f t="shared" si="27"/>
        <v>0.28000000002793968</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1931127.51</v>
      </c>
      <c r="E1344" s="1">
        <v>0</v>
      </c>
      <c r="F1344" s="1">
        <v>0</v>
      </c>
      <c r="G1344" s="2">
        <f t="shared" si="24"/>
        <v>177663.73092</v>
      </c>
      <c r="H1344" s="2">
        <f t="shared" si="27"/>
        <v>0.48999999999068677</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1931127.51</v>
      </c>
      <c r="E1347" s="1">
        <v>0</v>
      </c>
      <c r="F1347" s="1">
        <v>0</v>
      </c>
      <c r="G1347" s="2">
        <f t="shared" si="24"/>
        <v>189250.49598000001</v>
      </c>
      <c r="H1347" s="2">
        <f t="shared" si="27"/>
        <v>0.48999999999068677</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4401472</v>
      </c>
      <c r="D1348" s="1">
        <f>'RAS-funkcijski'!E54</f>
        <v>571392.5</v>
      </c>
      <c r="E1348" s="1">
        <v>0</v>
      </c>
      <c r="F1348" s="1">
        <v>0</v>
      </c>
      <c r="G1348" s="2">
        <f t="shared" si="24"/>
        <v>277212.84999999998</v>
      </c>
      <c r="H1348" s="2">
        <f t="shared" si="27"/>
        <v>0.5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2797473</v>
      </c>
      <c r="D1349" s="1">
        <f>'RAS-funkcijski'!E55</f>
        <v>571392.5</v>
      </c>
      <c r="E1349" s="1">
        <v>0</v>
      </c>
      <c r="F1349" s="1">
        <v>0</v>
      </c>
      <c r="G1349" s="2">
        <f t="shared" si="24"/>
        <v>200953.158</v>
      </c>
      <c r="H1349" s="2">
        <f t="shared" si="27"/>
        <v>0.5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1603999</v>
      </c>
      <c r="D1353" s="1">
        <f>'RAS-funkcijski'!E59</f>
        <v>0</v>
      </c>
      <c r="E1353" s="1">
        <v>0</v>
      </c>
      <c r="F1353" s="1">
        <v>0</v>
      </c>
      <c r="G1353" s="2">
        <f t="shared" si="24"/>
        <v>88219.945000000007</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492150</v>
      </c>
      <c r="E1369" s="1">
        <v>0</v>
      </c>
      <c r="F1369" s="1">
        <v>0</v>
      </c>
      <c r="G1369" s="2">
        <f t="shared" si="24"/>
        <v>69885.299999999988</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492150</v>
      </c>
      <c r="E1370" s="1">
        <v>0</v>
      </c>
      <c r="F1370" s="1">
        <v>0</v>
      </c>
      <c r="G1370" s="2">
        <f t="shared" si="24"/>
        <v>70869.599999999991</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2525</v>
      </c>
      <c r="D1376" s="1">
        <f>'RAS-funkcijski'!E82</f>
        <v>1523446.06</v>
      </c>
      <c r="E1376" s="1">
        <v>0</v>
      </c>
      <c r="F1376" s="1">
        <v>0</v>
      </c>
      <c r="G1376" s="2">
        <f t="shared" si="24"/>
        <v>237854.53536000001</v>
      </c>
      <c r="H1376" s="2">
        <f t="shared" si="27"/>
        <v>6.0000000055879354E-2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1523446.06</v>
      </c>
      <c r="E1378" s="1">
        <v>0</v>
      </c>
      <c r="F1378" s="1">
        <v>0</v>
      </c>
      <c r="G1378" s="2">
        <f t="shared" si="24"/>
        <v>243751.36960000001</v>
      </c>
      <c r="H1378" s="2">
        <f t="shared" si="27"/>
        <v>6.0000000055879354E-2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2525</v>
      </c>
      <c r="D1379" s="1">
        <f>'RAS-funkcijski'!E85</f>
        <v>0</v>
      </c>
      <c r="E1379" s="1">
        <v>0</v>
      </c>
      <c r="F1379" s="1">
        <v>0</v>
      </c>
      <c r="G1379" s="2">
        <f t="shared" si="24"/>
        <v>204.52500000000001</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991071</v>
      </c>
      <c r="D1401" s="1">
        <f>'RAS-funkcijski'!E107</f>
        <v>774829.93</v>
      </c>
      <c r="E1401" s="1">
        <v>0</v>
      </c>
      <c r="F1401" s="1">
        <v>0</v>
      </c>
      <c r="G1401" s="2">
        <f t="shared" si="24"/>
        <v>261695.27857999998</v>
      </c>
      <c r="H1401" s="2">
        <f t="shared" si="27"/>
        <v>6.9999999948777258E-2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528215</v>
      </c>
      <c r="D1402" s="1">
        <f>'RAS-funkcijski'!E108</f>
        <v>629479.93000000005</v>
      </c>
      <c r="E1402" s="1">
        <v>0</v>
      </c>
      <c r="F1402" s="1">
        <v>0</v>
      </c>
      <c r="G1402" s="2">
        <f t="shared" si="24"/>
        <v>185866.18544</v>
      </c>
      <c r="H1402" s="2">
        <f t="shared" si="27"/>
        <v>6.9999999948777258E-2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177856</v>
      </c>
      <c r="D1403" s="1">
        <f>'RAS-funkcijski'!E109</f>
        <v>56350</v>
      </c>
      <c r="E1403" s="1">
        <v>0</v>
      </c>
      <c r="F1403" s="1">
        <v>0</v>
      </c>
      <c r="G1403" s="2">
        <f t="shared" si="24"/>
        <v>30508.38</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285000</v>
      </c>
      <c r="D1405" s="1">
        <f>'RAS-funkcijski'!E111</f>
        <v>89000</v>
      </c>
      <c r="E1405" s="1">
        <v>0</v>
      </c>
      <c r="F1405" s="1">
        <v>0</v>
      </c>
      <c r="G1405" s="2">
        <f t="shared" si="24"/>
        <v>49541</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1030099</v>
      </c>
      <c r="D1408" s="1">
        <f>'RAS-funkcijski'!E114</f>
        <v>1269901.83</v>
      </c>
      <c r="E1408" s="1">
        <v>0</v>
      </c>
      <c r="F1408" s="1">
        <v>0</v>
      </c>
      <c r="G1408" s="2">
        <f t="shared" si="24"/>
        <v>392689.29260000004</v>
      </c>
      <c r="H1408" s="2">
        <f t="shared" si="27"/>
        <v>0.16999999992549419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907099</v>
      </c>
      <c r="D1409" s="1">
        <f>'RAS-funkcijski'!E115</f>
        <v>976953.96</v>
      </c>
      <c r="E1409" s="1">
        <v>0</v>
      </c>
      <c r="F1409" s="1">
        <v>0</v>
      </c>
      <c r="G1409" s="2">
        <f t="shared" si="24"/>
        <v>317571.76812000002</v>
      </c>
      <c r="H1409" s="2">
        <f t="shared" si="27"/>
        <v>4.0000000037252903E-2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801847</v>
      </c>
      <c r="D1410" s="1">
        <f>'RAS-funkcijski'!E116</f>
        <v>855274.97</v>
      </c>
      <c r="E1410" s="1">
        <v>0</v>
      </c>
      <c r="F1410" s="1">
        <v>0</v>
      </c>
      <c r="G1410" s="2">
        <f t="shared" si="24"/>
        <v>281388.45727999997</v>
      </c>
      <c r="H1410" s="2">
        <f t="shared" si="27"/>
        <v>3.0000000027939677E-2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105252</v>
      </c>
      <c r="D1411" s="1">
        <f>'RAS-funkcijski'!E117</f>
        <v>121678.99</v>
      </c>
      <c r="E1411" s="1">
        <v>0</v>
      </c>
      <c r="F1411" s="1">
        <v>0</v>
      </c>
      <c r="G1411" s="2">
        <f t="shared" si="24"/>
        <v>39392.927739999999</v>
      </c>
      <c r="H1411" s="2">
        <f t="shared" si="27"/>
        <v>9.9999999947613105E-3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123000</v>
      </c>
      <c r="D1412" s="1">
        <f>'RAS-funkcijski'!E118</f>
        <v>165000</v>
      </c>
      <c r="E1412" s="1">
        <v>0</v>
      </c>
      <c r="F1412" s="1">
        <v>0</v>
      </c>
      <c r="G1412" s="2">
        <f t="shared" si="24"/>
        <v>51642</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123000</v>
      </c>
      <c r="D1414" s="1">
        <f>'RAS-funkcijski'!E120</f>
        <v>165000</v>
      </c>
      <c r="E1414" s="1">
        <v>0</v>
      </c>
      <c r="F1414" s="1">
        <v>0</v>
      </c>
      <c r="G1414" s="2">
        <f t="shared" si="24"/>
        <v>52548</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127947.87</v>
      </c>
      <c r="E1419" s="1">
        <v>0</v>
      </c>
      <c r="F1419" s="1">
        <v>0</v>
      </c>
      <c r="G1419" s="2">
        <f t="shared" si="24"/>
        <v>30963.384539999999</v>
      </c>
      <c r="H1419" s="2">
        <f t="shared" si="27"/>
        <v>0.13000000000465661</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337750</v>
      </c>
      <c r="D1423" s="1">
        <f>'RAS-funkcijski'!E129</f>
        <v>340156.93</v>
      </c>
      <c r="E1423" s="1">
        <v>0</v>
      </c>
      <c r="F1423" s="1">
        <v>0</v>
      </c>
      <c r="G1423" s="2">
        <f t="shared" si="24"/>
        <v>127257.9825</v>
      </c>
      <c r="H1423" s="2">
        <f t="shared" si="27"/>
        <v>7.0000000006984919E-2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165000</v>
      </c>
      <c r="D1429" s="1">
        <f>'RAS-funkcijski'!E135</f>
        <v>215000</v>
      </c>
      <c r="E1429" s="1">
        <v>0</v>
      </c>
      <c r="F1429" s="1">
        <v>0</v>
      </c>
      <c r="G1429" s="2">
        <f t="shared" si="24"/>
        <v>77945</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172750</v>
      </c>
      <c r="D1432" s="1">
        <f>'RAS-funkcijski'!E138</f>
        <v>125156.93</v>
      </c>
      <c r="E1432" s="1">
        <v>0</v>
      </c>
      <c r="F1432" s="1">
        <v>0</v>
      </c>
      <c r="G1432" s="2">
        <f t="shared" si="24"/>
        <v>56690.557240000002</v>
      </c>
      <c r="H1432" s="2">
        <f t="shared" si="27"/>
        <v>7.0000000006984919E-2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10573936</v>
      </c>
      <c r="D1435" s="13">
        <f>'RAS-funkcijski'!E141</f>
        <v>10397649.529999999</v>
      </c>
      <c r="E1435" s="13">
        <v>0</v>
      </c>
      <c r="F1435" s="13">
        <v>0</v>
      </c>
      <c r="G1435" s="14">
        <f t="shared" si="24"/>
        <v>4297585.2032200005</v>
      </c>
      <c r="H1435" s="14">
        <f t="shared" si="27"/>
        <v>0.47000000067055225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2335426</v>
      </c>
      <c r="D1480" s="6"/>
      <c r="E1480" s="6">
        <v>0</v>
      </c>
      <c r="F1480" s="6">
        <v>0</v>
      </c>
      <c r="G1480" s="7">
        <f t="shared" ref="G1480:G1580" si="34">B1480/1000*C1480</f>
        <v>2335.4259999999999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9272725.9299999997</v>
      </c>
      <c r="D1481" s="1">
        <v>0</v>
      </c>
      <c r="E1481" s="1">
        <v>0</v>
      </c>
      <c r="F1481" s="1">
        <v>0</v>
      </c>
      <c r="G1481" s="2">
        <f t="shared" si="34"/>
        <v>18545.451860000001</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5451210.2400000002</v>
      </c>
      <c r="D1483" s="1">
        <v>0</v>
      </c>
      <c r="E1483" s="1">
        <v>0</v>
      </c>
      <c r="F1483" s="1">
        <v>0</v>
      </c>
      <c r="G1483" s="2">
        <f t="shared" si="34"/>
        <v>21804.840960000001</v>
      </c>
      <c r="H1483" s="2">
        <f t="shared" si="35"/>
        <v>0.24000000022351742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1133836.07</v>
      </c>
      <c r="D1484" s="1">
        <v>0</v>
      </c>
      <c r="E1484" s="1">
        <v>0</v>
      </c>
      <c r="F1484" s="1">
        <v>0</v>
      </c>
      <c r="G1484" s="2">
        <f t="shared" si="34"/>
        <v>5669.1803500000005</v>
      </c>
      <c r="H1484" s="2">
        <f t="shared" si="35"/>
        <v>7.000000006519258E-2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3407758.33</v>
      </c>
      <c r="D1485" s="1">
        <v>0</v>
      </c>
      <c r="E1485" s="1">
        <v>0</v>
      </c>
      <c r="F1485" s="1">
        <v>0</v>
      </c>
      <c r="G1485" s="2">
        <f t="shared" si="34"/>
        <v>20446.54998</v>
      </c>
      <c r="H1485" s="2">
        <f t="shared" si="35"/>
        <v>0.33000000007450581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631290.24</v>
      </c>
      <c r="D1486" s="1">
        <v>0</v>
      </c>
      <c r="E1486" s="1">
        <v>0</v>
      </c>
      <c r="F1486" s="1">
        <v>0</v>
      </c>
      <c r="G1486" s="2">
        <f t="shared" si="34"/>
        <v>4419.0316800000001</v>
      </c>
      <c r="H1486" s="2">
        <f t="shared" si="35"/>
        <v>0.23999999999068677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278325.59999999998</v>
      </c>
      <c r="D1491" s="1">
        <v>0</v>
      </c>
      <c r="E1491" s="1">
        <v>0</v>
      </c>
      <c r="F1491" s="1">
        <v>0</v>
      </c>
      <c r="G1491" s="2">
        <f t="shared" si="34"/>
        <v>3339.9071999999996</v>
      </c>
      <c r="H1491" s="2">
        <f t="shared" si="35"/>
        <v>0.40000000002328306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3821515.69</v>
      </c>
      <c r="D1492" s="1">
        <v>0</v>
      </c>
      <c r="E1492" s="1">
        <v>0</v>
      </c>
      <c r="F1492" s="1">
        <v>0</v>
      </c>
      <c r="G1492" s="2">
        <f t="shared" si="34"/>
        <v>49679.703969999995</v>
      </c>
      <c r="H1492" s="2">
        <f t="shared" si="35"/>
        <v>0.31000000005587935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8761810.4100000001</v>
      </c>
      <c r="D1499" s="1">
        <v>0</v>
      </c>
      <c r="E1499" s="1">
        <v>0</v>
      </c>
      <c r="F1499" s="1">
        <v>0</v>
      </c>
      <c r="G1499" s="2">
        <f t="shared" si="34"/>
        <v>175236.20819999999</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6194579.0799999991</v>
      </c>
      <c r="D1501" s="1">
        <v>0</v>
      </c>
      <c r="E1501" s="1">
        <v>0</v>
      </c>
      <c r="F1501" s="1">
        <v>0</v>
      </c>
      <c r="G1501" s="2">
        <f t="shared" si="34"/>
        <v>136280.73975999997</v>
      </c>
      <c r="H1501" s="2">
        <f t="shared" si="35"/>
        <v>7.9999999143183231E-2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1255870.8899999999</v>
      </c>
      <c r="D1502" s="1">
        <v>0</v>
      </c>
      <c r="E1502" s="1">
        <v>0</v>
      </c>
      <c r="F1502" s="1">
        <v>0</v>
      </c>
      <c r="G1502" s="2">
        <f t="shared" si="34"/>
        <v>28885.030469999998</v>
      </c>
      <c r="H1502" s="2">
        <f t="shared" si="35"/>
        <v>0.11000000010244548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4660382.59</v>
      </c>
      <c r="D1503" s="1">
        <v>0</v>
      </c>
      <c r="E1503" s="1">
        <v>0</v>
      </c>
      <c r="F1503" s="1">
        <v>0</v>
      </c>
      <c r="G1503" s="2">
        <f t="shared" si="34"/>
        <v>111849.18216</v>
      </c>
      <c r="H1503" s="2">
        <f t="shared" si="35"/>
        <v>0.41000000014901161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278325.59999999998</v>
      </c>
      <c r="D1509" s="1">
        <v>0</v>
      </c>
      <c r="E1509" s="1">
        <v>0</v>
      </c>
      <c r="F1509" s="1">
        <v>0</v>
      </c>
      <c r="G1509" s="2">
        <f t="shared" si="34"/>
        <v>8349.7679999999982</v>
      </c>
      <c r="H1509" s="2">
        <f t="shared" si="35"/>
        <v>0.40000000002328306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2352098.69</v>
      </c>
      <c r="D1510" s="1">
        <v>0</v>
      </c>
      <c r="E1510" s="1">
        <v>0</v>
      </c>
      <c r="F1510" s="1">
        <v>0</v>
      </c>
      <c r="G1510" s="2">
        <f t="shared" si="34"/>
        <v>72915.059389999995</v>
      </c>
      <c r="H1510" s="2">
        <f t="shared" si="35"/>
        <v>0.31000000005587935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215132.64</v>
      </c>
      <c r="D1511" s="1">
        <v>0</v>
      </c>
      <c r="E1511" s="1">
        <v>0</v>
      </c>
      <c r="F1511" s="1">
        <v>0</v>
      </c>
      <c r="G1511" s="2">
        <f t="shared" si="34"/>
        <v>6884.2444800000003</v>
      </c>
      <c r="H1511" s="2">
        <f t="shared" si="35"/>
        <v>0.35999999998603016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215132.64</v>
      </c>
      <c r="D1515" s="1">
        <v>0</v>
      </c>
      <c r="E1515" s="1">
        <v>0</v>
      </c>
      <c r="F1515" s="1">
        <v>0</v>
      </c>
      <c r="G1515" s="2">
        <f t="shared" si="34"/>
        <v>7744.7750399999995</v>
      </c>
      <c r="H1515" s="2">
        <f t="shared" si="35"/>
        <v>0.35999999998603016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2846341.5199999996</v>
      </c>
      <c r="D1517" s="1">
        <v>0</v>
      </c>
      <c r="E1517" s="1">
        <v>0</v>
      </c>
      <c r="F1517" s="1">
        <v>0</v>
      </c>
      <c r="G1517" s="2">
        <f t="shared" si="34"/>
        <v>108160.97775999998</v>
      </c>
      <c r="H1517" s="2">
        <f t="shared" si="35"/>
        <v>0.48000000044703484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2357027.66</v>
      </c>
      <c r="D1518" s="1">
        <v>0</v>
      </c>
      <c r="E1518" s="1">
        <v>0</v>
      </c>
      <c r="F1518" s="1">
        <v>0</v>
      </c>
      <c r="G1518" s="2">
        <f t="shared" si="34"/>
        <v>91924.078740000012</v>
      </c>
      <c r="H1518" s="2">
        <f t="shared" si="35"/>
        <v>0.33999999985098839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755341.34</v>
      </c>
      <c r="D1524" s="1">
        <v>0</v>
      </c>
      <c r="E1524" s="1">
        <v>0</v>
      </c>
      <c r="F1524" s="1">
        <v>0</v>
      </c>
      <c r="G1524" s="2">
        <f t="shared" si="34"/>
        <v>33990.3603</v>
      </c>
      <c r="H1524" s="2">
        <f t="shared" si="35"/>
        <v>0.33999999996740371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29294.81</v>
      </c>
      <c r="D1525" s="1">
        <v>0</v>
      </c>
      <c r="E1525" s="1">
        <v>0</v>
      </c>
      <c r="F1525" s="1">
        <v>0</v>
      </c>
      <c r="G1525" s="2">
        <f t="shared" si="34"/>
        <v>1347.5612599999999</v>
      </c>
      <c r="H1525" s="2">
        <f t="shared" si="35"/>
        <v>0.18999999999869033</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29294.81</v>
      </c>
      <c r="D1526" s="1">
        <v>0</v>
      </c>
      <c r="E1526" s="1">
        <v>0</v>
      </c>
      <c r="F1526" s="1">
        <v>0</v>
      </c>
      <c r="G1526" s="2">
        <f t="shared" si="34"/>
        <v>1376.85607</v>
      </c>
      <c r="H1526" s="2">
        <f t="shared" si="35"/>
        <v>0.18999999999869033</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82756.289999999994</v>
      </c>
      <c r="D1530" s="1">
        <v>0</v>
      </c>
      <c r="E1530" s="1">
        <v>0</v>
      </c>
      <c r="F1530" s="1">
        <v>0</v>
      </c>
      <c r="G1530" s="2">
        <f t="shared" si="34"/>
        <v>4220.5707899999998</v>
      </c>
      <c r="H1530" s="2">
        <f t="shared" si="35"/>
        <v>0.28999999999359716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82756.289999999994</v>
      </c>
      <c r="D1531" s="1">
        <v>0</v>
      </c>
      <c r="E1531" s="1">
        <v>0</v>
      </c>
      <c r="F1531" s="1">
        <v>0</v>
      </c>
      <c r="G1531" s="2">
        <f t="shared" si="34"/>
        <v>4303.3270799999991</v>
      </c>
      <c r="H1531" s="2">
        <f t="shared" si="35"/>
        <v>0.28999999999359716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643290.24</v>
      </c>
      <c r="D1560" s="1">
        <v>0</v>
      </c>
      <c r="E1560" s="1">
        <v>0</v>
      </c>
      <c r="F1560" s="1">
        <v>0</v>
      </c>
      <c r="G1560" s="2">
        <f t="shared" si="34"/>
        <v>52106.509440000002</v>
      </c>
      <c r="H1560" s="2">
        <f t="shared" si="35"/>
        <v>0.23999999999068677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643290.24</v>
      </c>
      <c r="D1561" s="1">
        <v>0</v>
      </c>
      <c r="E1561" s="1">
        <v>0</v>
      </c>
      <c r="F1561" s="1">
        <v>0</v>
      </c>
      <c r="G1561" s="2">
        <f t="shared" si="34"/>
        <v>52749.799680000004</v>
      </c>
      <c r="H1561" s="2">
        <f t="shared" si="35"/>
        <v>0.23999999999068677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1601686.32</v>
      </c>
      <c r="D1565" s="1">
        <v>0</v>
      </c>
      <c r="E1565" s="1">
        <v>0</v>
      </c>
      <c r="F1565" s="1">
        <v>0</v>
      </c>
      <c r="G1565" s="2">
        <f t="shared" si="34"/>
        <v>137745.02351999999</v>
      </c>
      <c r="H1565" s="2">
        <f t="shared" si="35"/>
        <v>0.32000000006519258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1601686.32</v>
      </c>
      <c r="D1566" s="1">
        <v>0</v>
      </c>
      <c r="E1566" s="1">
        <v>0</v>
      </c>
      <c r="F1566" s="1">
        <v>0</v>
      </c>
      <c r="G1566" s="2">
        <f t="shared" si="34"/>
        <v>139346.70984</v>
      </c>
      <c r="H1566" s="2">
        <f t="shared" si="35"/>
        <v>0.32000000006519258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489313.86</v>
      </c>
      <c r="D1576" s="1">
        <v>0</v>
      </c>
      <c r="E1576" s="1">
        <v>0</v>
      </c>
      <c r="F1576" s="1">
        <v>0</v>
      </c>
      <c r="G1576" s="2">
        <f t="shared" si="34"/>
        <v>47463.44442</v>
      </c>
      <c r="H1576" s="2">
        <f t="shared" si="35"/>
        <v>0.14000000001396984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489313.86</v>
      </c>
      <c r="D1580" s="13">
        <v>0</v>
      </c>
      <c r="E1580" s="13">
        <v>0</v>
      </c>
      <c r="F1580" s="13">
        <v>0</v>
      </c>
      <c r="G1580" s="14">
        <f t="shared" si="34"/>
        <v>49420.699860000001</v>
      </c>
      <c r="H1580" s="14">
        <f t="shared" si="35"/>
        <v>0.14000000001396984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29927</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10095898</v>
      </c>
      <c r="I16" s="172">
        <f>'PR-RAS'!E6</f>
        <v>11759839.129999999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6150664</v>
      </c>
      <c r="I17" s="172">
        <f>'PR-RAS'!E151</f>
        <v>5931645.959999999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1147056.959999999</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493171</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27570984</v>
      </c>
      <c r="I20" s="175">
        <f>BILANCA!E7</f>
        <v>30127546.710000001</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1089817</v>
      </c>
      <c r="I21" s="177">
        <f>BILANCA!E68</f>
        <v>1013106.59</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2341783</v>
      </c>
      <c r="I22" s="177">
        <f>BILANCA!E176</f>
        <v>2203051.2800000003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26319018</v>
      </c>
      <c r="I23" s="179">
        <f>BILANCA!E237</f>
        <v>28937602.020000003</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3408777</v>
      </c>
      <c r="I24" s="175">
        <f>'RAS-funkcijski'!E5</f>
        <v>2954354.51</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4763714</v>
      </c>
      <c r="I25" s="177">
        <f>'RAS-funkcijski'!E35</f>
        <v>3002810.27</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1030099</v>
      </c>
      <c r="I27" s="177">
        <f>'RAS-funkcijski'!E114</f>
        <v>1269901.83</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10573936</v>
      </c>
      <c r="I28" s="181">
        <f>'RAS-funkcijski'!E141</f>
        <v>10397649.529999999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2335426</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2846341.5199999996</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2357027.66</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489313.86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397" zoomScaleNormal="100" workbookViewId="0">
      <selection activeCell="E425" sqref="E42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10095898</v>
      </c>
      <c r="E6" s="53">
        <f>E7+E44+E50+E82+E106+E124+E133+E139</f>
        <v>11759839.129999999</v>
      </c>
      <c r="F6" s="54">
        <f t="shared" ref="F6:F131" si="0">IF(D6&lt;&gt;0,IF(E6/D6&gt;=100,"&gt;&gt;100",E6/D6*100),"-")</f>
        <v>116.48135836950809</v>
      </c>
    </row>
    <row r="7" spans="1:25" ht="12.75" customHeight="1" x14ac:dyDescent="0.2">
      <c r="A7" s="55">
        <v>61</v>
      </c>
      <c r="B7" s="307" t="s">
        <v>57</v>
      </c>
      <c r="C7" s="52" t="s">
        <v>58</v>
      </c>
      <c r="D7" s="53">
        <f t="shared" ref="D7:E7" si="1">D8+D17+D23+D29+D37+D40</f>
        <v>2303812</v>
      </c>
      <c r="E7" s="53">
        <f t="shared" si="1"/>
        <v>2706943.9000000004</v>
      </c>
      <c r="F7" s="54">
        <f t="shared" si="0"/>
        <v>117.49847209754964</v>
      </c>
    </row>
    <row r="8" spans="1:25" ht="12.75" customHeight="1" x14ac:dyDescent="0.2">
      <c r="A8" s="55">
        <v>611</v>
      </c>
      <c r="B8" s="87" t="s">
        <v>59</v>
      </c>
      <c r="C8" s="52" t="s">
        <v>60</v>
      </c>
      <c r="D8" s="53">
        <f t="shared" ref="D8:E8" si="2">SUM(D9:D14)-D15-D16</f>
        <v>2298411</v>
      </c>
      <c r="E8" s="53">
        <f t="shared" si="2"/>
        <v>2700636.6100000003</v>
      </c>
      <c r="F8" s="54">
        <f t="shared" si="0"/>
        <v>117.50016032815715</v>
      </c>
    </row>
    <row r="9" spans="1:25" ht="12.75" customHeight="1" x14ac:dyDescent="0.2">
      <c r="A9" s="55">
        <v>6111</v>
      </c>
      <c r="B9" s="87" t="s">
        <v>61</v>
      </c>
      <c r="C9" s="52" t="s">
        <v>62</v>
      </c>
      <c r="D9" s="244">
        <v>2162742</v>
      </c>
      <c r="E9" s="244">
        <v>2702244.45</v>
      </c>
      <c r="F9" s="54">
        <f t="shared" si="0"/>
        <v>124.94529860704606</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v>139510</v>
      </c>
      <c r="E11" s="244">
        <v>320037.28000000003</v>
      </c>
      <c r="F11" s="54">
        <f t="shared" si="0"/>
        <v>229.40096050462336</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3841</v>
      </c>
      <c r="E15" s="244">
        <v>321645.12</v>
      </c>
      <c r="F15" s="54">
        <f t="shared" si="0"/>
        <v>8373.9942723249151</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5387</v>
      </c>
      <c r="E29" s="53">
        <f t="shared" si="5"/>
        <v>6307.29</v>
      </c>
      <c r="F29" s="54">
        <f t="shared" si="0"/>
        <v>117.08353443475032</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3560</v>
      </c>
      <c r="E31" s="244">
        <f>6023.67+39.9</f>
        <v>6063.57</v>
      </c>
      <c r="F31" s="54">
        <f t="shared" si="0"/>
        <v>170.32499999999999</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1827</v>
      </c>
      <c r="E33" s="244">
        <f>242.24+0.43+1.05</f>
        <v>243.72000000000003</v>
      </c>
      <c r="F33" s="54">
        <f t="shared" si="0"/>
        <v>13.339901477832514</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14</v>
      </c>
      <c r="E40" s="53">
        <f t="shared" si="7"/>
        <v>0</v>
      </c>
      <c r="F40" s="54">
        <f t="shared" si="0"/>
        <v>0</v>
      </c>
    </row>
    <row r="41" spans="1:6" ht="12.75" customHeight="1" x14ac:dyDescent="0.2">
      <c r="A41" s="55">
        <v>6161</v>
      </c>
      <c r="B41" s="87" t="s">
        <v>125</v>
      </c>
      <c r="C41" s="52" t="s">
        <v>126</v>
      </c>
      <c r="D41" s="244">
        <v>14</v>
      </c>
      <c r="E41" s="244"/>
      <c r="F41" s="54">
        <f t="shared" si="0"/>
        <v>0</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7581250</v>
      </c>
      <c r="E50" s="53">
        <f>E51+E54+E59+E62+E65+E68+E71+E74+E77</f>
        <v>8846773.1899999995</v>
      </c>
      <c r="F50" s="54">
        <f t="shared" si="0"/>
        <v>116.6928038252267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7280597</v>
      </c>
      <c r="E59" s="53">
        <f t="shared" si="12"/>
        <v>7872633.5899999999</v>
      </c>
      <c r="F59" s="54">
        <f t="shared" si="0"/>
        <v>108.13170389735896</v>
      </c>
    </row>
    <row r="60" spans="1:6" ht="24" x14ac:dyDescent="0.2">
      <c r="A60" s="55">
        <v>6331</v>
      </c>
      <c r="B60" s="88" t="s">
        <v>163</v>
      </c>
      <c r="C60" s="52" t="s">
        <v>164</v>
      </c>
      <c r="D60" s="244">
        <v>5359028</v>
      </c>
      <c r="E60" s="244">
        <v>5701492.79</v>
      </c>
      <c r="F60" s="54">
        <f t="shared" si="0"/>
        <v>106.39042733122498</v>
      </c>
    </row>
    <row r="61" spans="1:6" ht="24" x14ac:dyDescent="0.2">
      <c r="A61" s="55">
        <v>6332</v>
      </c>
      <c r="B61" s="88" t="s">
        <v>165</v>
      </c>
      <c r="C61" s="52" t="s">
        <v>166</v>
      </c>
      <c r="D61" s="244">
        <v>1921569</v>
      </c>
      <c r="E61" s="244">
        <v>2171140.7999999998</v>
      </c>
      <c r="F61" s="54">
        <f t="shared" si="0"/>
        <v>112.98791768601595</v>
      </c>
    </row>
    <row r="62" spans="1:6" ht="12.75" customHeight="1" x14ac:dyDescent="0.2">
      <c r="A62" s="55">
        <v>634</v>
      </c>
      <c r="B62" s="87" t="s">
        <v>167</v>
      </c>
      <c r="C62" s="52" t="s">
        <v>168</v>
      </c>
      <c r="D62" s="53">
        <f t="shared" ref="D62:E62" si="13">SUM(D63:D64)</f>
        <v>148805</v>
      </c>
      <c r="E62" s="53">
        <f t="shared" si="13"/>
        <v>0</v>
      </c>
      <c r="F62" s="54">
        <f t="shared" si="0"/>
        <v>0</v>
      </c>
    </row>
    <row r="63" spans="1:6" ht="12.75" customHeight="1" x14ac:dyDescent="0.2">
      <c r="A63" s="55">
        <v>6341</v>
      </c>
      <c r="B63" s="87" t="s">
        <v>169</v>
      </c>
      <c r="C63" s="52" t="s">
        <v>170</v>
      </c>
      <c r="D63" s="244">
        <v>148805</v>
      </c>
      <c r="E63" s="244"/>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151848</v>
      </c>
      <c r="E74" s="53">
        <f t="shared" si="17"/>
        <v>974139.6</v>
      </c>
      <c r="F74" s="54">
        <f t="shared" si="0"/>
        <v>641.52283862810179</v>
      </c>
    </row>
    <row r="75" spans="1:6" ht="12.75" customHeight="1" x14ac:dyDescent="0.2">
      <c r="A75" s="55" t="s">
        <v>193</v>
      </c>
      <c r="B75" s="87" t="s">
        <v>194</v>
      </c>
      <c r="C75" s="52" t="s">
        <v>193</v>
      </c>
      <c r="D75" s="244">
        <v>151848</v>
      </c>
      <c r="E75" s="244">
        <v>974139.6</v>
      </c>
      <c r="F75" s="54">
        <f t="shared" si="0"/>
        <v>641.52283862810179</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24010</v>
      </c>
      <c r="E82" s="53">
        <f t="shared" si="19"/>
        <v>21547.760000000002</v>
      </c>
      <c r="F82" s="54">
        <f t="shared" si="0"/>
        <v>89.744939608496466</v>
      </c>
    </row>
    <row r="83" spans="1:6" ht="12.75" customHeight="1" x14ac:dyDescent="0.2">
      <c r="A83" s="55">
        <v>641</v>
      </c>
      <c r="B83" s="87" t="s">
        <v>209</v>
      </c>
      <c r="C83" s="52" t="s">
        <v>210</v>
      </c>
      <c r="D83" s="53">
        <f t="shared" ref="D83:E83" si="20">SUM(D84:D90)</f>
        <v>4</v>
      </c>
      <c r="E83" s="53">
        <f t="shared" si="20"/>
        <v>0.31</v>
      </c>
      <c r="F83" s="54">
        <f t="shared" si="0"/>
        <v>7.75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4</v>
      </c>
      <c r="E85" s="244">
        <v>0.31</v>
      </c>
      <c r="F85" s="54">
        <f t="shared" si="0"/>
        <v>7.75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24006</v>
      </c>
      <c r="E91" s="53">
        <f t="shared" si="21"/>
        <v>21547.45</v>
      </c>
      <c r="F91" s="54">
        <f t="shared" si="0"/>
        <v>89.758602016162627</v>
      </c>
    </row>
    <row r="92" spans="1:6" ht="12.75" customHeight="1" x14ac:dyDescent="0.2">
      <c r="A92" s="55">
        <v>6421</v>
      </c>
      <c r="B92" s="87" t="s">
        <v>227</v>
      </c>
      <c r="C92" s="52" t="s">
        <v>228</v>
      </c>
      <c r="D92" s="244">
        <v>1542</v>
      </c>
      <c r="E92" s="244"/>
      <c r="F92" s="54">
        <f t="shared" si="0"/>
        <v>0</v>
      </c>
    </row>
    <row r="93" spans="1:6" ht="12.75" customHeight="1" x14ac:dyDescent="0.2">
      <c r="A93" s="55">
        <v>6422</v>
      </c>
      <c r="B93" s="87" t="s">
        <v>229</v>
      </c>
      <c r="C93" s="52" t="s">
        <v>230</v>
      </c>
      <c r="D93" s="244">
        <v>12725</v>
      </c>
      <c r="E93" s="244">
        <v>13925</v>
      </c>
      <c r="F93" s="54">
        <f t="shared" si="0"/>
        <v>109.43025540275049</v>
      </c>
    </row>
    <row r="94" spans="1:6" ht="12.75" customHeight="1" x14ac:dyDescent="0.2">
      <c r="A94" s="55">
        <v>6423</v>
      </c>
      <c r="B94" s="87" t="s">
        <v>231</v>
      </c>
      <c r="C94" s="52" t="s">
        <v>232</v>
      </c>
      <c r="D94" s="244">
        <v>9739</v>
      </c>
      <c r="E94" s="244">
        <f>6879.75+742.7</f>
        <v>7622.45</v>
      </c>
      <c r="F94" s="54">
        <f t="shared" si="0"/>
        <v>78.267275901016532</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186826</v>
      </c>
      <c r="E106" s="53">
        <f t="shared" si="23"/>
        <v>184574.28</v>
      </c>
      <c r="F106" s="54">
        <f t="shared" si="0"/>
        <v>98.794750195368948</v>
      </c>
    </row>
    <row r="107" spans="1:6" ht="12.75" customHeight="1" x14ac:dyDescent="0.2">
      <c r="A107" s="55">
        <v>651</v>
      </c>
      <c r="B107" s="87" t="s">
        <v>257</v>
      </c>
      <c r="C107" s="52" t="s">
        <v>258</v>
      </c>
      <c r="D107" s="53">
        <f t="shared" ref="D107:E107" si="24">SUM(D108:D111)</f>
        <v>138407</v>
      </c>
      <c r="E107" s="53">
        <f t="shared" si="24"/>
        <v>18162.219999999998</v>
      </c>
      <c r="F107" s="54">
        <f t="shared" si="0"/>
        <v>13.12232762793789</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v>127520</v>
      </c>
      <c r="E109" s="244">
        <v>267.8</v>
      </c>
      <c r="F109" s="54">
        <f t="shared" si="0"/>
        <v>0.21000627352572146</v>
      </c>
    </row>
    <row r="110" spans="1:6" ht="12.75" customHeight="1" x14ac:dyDescent="0.2">
      <c r="A110" s="55">
        <v>6513</v>
      </c>
      <c r="B110" s="87" t="s">
        <v>263</v>
      </c>
      <c r="C110" s="52" t="s">
        <v>264</v>
      </c>
      <c r="D110" s="244">
        <v>10887</v>
      </c>
      <c r="E110" s="244">
        <v>17894.419999999998</v>
      </c>
      <c r="F110" s="54">
        <f t="shared" si="0"/>
        <v>164.36502250390373</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40067</v>
      </c>
      <c r="E112" s="53">
        <f t="shared" si="25"/>
        <v>8849.5400000000009</v>
      </c>
      <c r="F112" s="54">
        <f t="shared" si="0"/>
        <v>22.086854518681211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v>874.61</v>
      </c>
      <c r="F114" s="54" t="str">
        <f t="shared" si="0"/>
        <v>-</v>
      </c>
    </row>
    <row r="115" spans="1:6" ht="12.75" customHeight="1" x14ac:dyDescent="0.2">
      <c r="A115" s="55">
        <v>6524</v>
      </c>
      <c r="B115" s="87" t="s">
        <v>273</v>
      </c>
      <c r="C115" s="52" t="s">
        <v>274</v>
      </c>
      <c r="D115" s="244">
        <v>6734</v>
      </c>
      <c r="E115" s="244">
        <v>101.56</v>
      </c>
      <c r="F115" s="54">
        <f t="shared" si="0"/>
        <v>1.5081675081675083</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33333</v>
      </c>
      <c r="E117" s="244">
        <f>150+7723.37</f>
        <v>7873.37</v>
      </c>
      <c r="F117" s="54">
        <f t="shared" si="0"/>
        <v>23.620346203462034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8352</v>
      </c>
      <c r="E120" s="53">
        <f t="shared" si="26"/>
        <v>157562.51999999999</v>
      </c>
      <c r="F120" s="54">
        <f t="shared" si="0"/>
        <v>1886.5244252873563</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f>27950+39780+73600.36</f>
        <v>141330.35999999999</v>
      </c>
      <c r="F122" s="54" t="str">
        <f t="shared" si="0"/>
        <v>-</v>
      </c>
    </row>
    <row r="123" spans="1:6" ht="12.75" customHeight="1" x14ac:dyDescent="0.2">
      <c r="A123" s="55">
        <v>6533</v>
      </c>
      <c r="B123" s="87" t="s">
        <v>289</v>
      </c>
      <c r="C123" s="52" t="s">
        <v>290</v>
      </c>
      <c r="D123" s="244">
        <v>8352</v>
      </c>
      <c r="E123" s="244">
        <v>16232.16</v>
      </c>
      <c r="F123" s="54">
        <f t="shared" si="0"/>
        <v>194.35057471264366</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6150664</v>
      </c>
      <c r="E151" s="53">
        <f t="shared" si="35"/>
        <v>5931645.959999999</v>
      </c>
      <c r="F151" s="54">
        <f t="shared" si="31"/>
        <v>96.439115516633635</v>
      </c>
    </row>
    <row r="152" spans="1:6" ht="12.75" customHeight="1" x14ac:dyDescent="0.2">
      <c r="A152" s="55">
        <v>31</v>
      </c>
      <c r="B152" s="87" t="s">
        <v>346</v>
      </c>
      <c r="C152" s="52" t="s">
        <v>347</v>
      </c>
      <c r="D152" s="53">
        <f t="shared" ref="D152:E152" si="36">D153+D158+D159</f>
        <v>866800</v>
      </c>
      <c r="E152" s="53">
        <f t="shared" si="36"/>
        <v>1133414.1299999999</v>
      </c>
      <c r="F152" s="54">
        <f t="shared" si="31"/>
        <v>130.75843677895708</v>
      </c>
    </row>
    <row r="153" spans="1:6" ht="12.75" customHeight="1" x14ac:dyDescent="0.2">
      <c r="A153" s="55">
        <v>311</v>
      </c>
      <c r="B153" s="87" t="s">
        <v>348</v>
      </c>
      <c r="C153" s="52" t="s">
        <v>349</v>
      </c>
      <c r="D153" s="53">
        <f t="shared" ref="D153:E153" si="37">SUM(D154:D157)</f>
        <v>729957</v>
      </c>
      <c r="E153" s="53">
        <f t="shared" si="37"/>
        <v>960870.26</v>
      </c>
      <c r="F153" s="54">
        <f t="shared" si="31"/>
        <v>131.63381678646823</v>
      </c>
    </row>
    <row r="154" spans="1:6" ht="12.75" customHeight="1" x14ac:dyDescent="0.2">
      <c r="A154" s="55">
        <v>3111</v>
      </c>
      <c r="B154" s="87" t="s">
        <v>350</v>
      </c>
      <c r="C154" s="52" t="s">
        <v>351</v>
      </c>
      <c r="D154" s="244">
        <v>729957</v>
      </c>
      <c r="E154" s="244">
        <v>960870.26</v>
      </c>
      <c r="F154" s="54">
        <f t="shared" si="31"/>
        <v>131.63381678646823</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16400</v>
      </c>
      <c r="E158" s="244">
        <v>14000</v>
      </c>
      <c r="F158" s="54">
        <f t="shared" si="31"/>
        <v>85.365853658536579</v>
      </c>
    </row>
    <row r="159" spans="1:6" ht="12.75" customHeight="1" x14ac:dyDescent="0.2">
      <c r="A159" s="55">
        <v>313</v>
      </c>
      <c r="B159" s="87" t="s">
        <v>360</v>
      </c>
      <c r="C159" s="52" t="s">
        <v>361</v>
      </c>
      <c r="D159" s="53">
        <f t="shared" ref="D159:E159" si="38">SUM(D160:D162)</f>
        <v>120443</v>
      </c>
      <c r="E159" s="53">
        <f t="shared" si="38"/>
        <v>158543.87</v>
      </c>
      <c r="F159" s="54">
        <f t="shared" si="31"/>
        <v>131.633943026992</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120443</v>
      </c>
      <c r="E161" s="244">
        <v>158543.87</v>
      </c>
      <c r="F161" s="54">
        <f t="shared" si="31"/>
        <v>131.633943026992</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2443487</v>
      </c>
      <c r="E163" s="53">
        <f t="shared" si="39"/>
        <v>1917395.64</v>
      </c>
      <c r="F163" s="54">
        <f t="shared" si="31"/>
        <v>78.469647679729832</v>
      </c>
    </row>
    <row r="164" spans="1:6" ht="12.75" customHeight="1" x14ac:dyDescent="0.2">
      <c r="A164" s="55">
        <v>321</v>
      </c>
      <c r="B164" s="87" t="s">
        <v>369</v>
      </c>
      <c r="C164" s="52" t="s">
        <v>370</v>
      </c>
      <c r="D164" s="53">
        <f t="shared" ref="D164:E164" si="40">SUM(D165:D168)</f>
        <v>14229</v>
      </c>
      <c r="E164" s="53">
        <f t="shared" si="40"/>
        <v>94811</v>
      </c>
      <c r="F164" s="54">
        <f t="shared" si="31"/>
        <v>666.32229952913065</v>
      </c>
    </row>
    <row r="165" spans="1:6" ht="12.75" customHeight="1" x14ac:dyDescent="0.2">
      <c r="A165" s="55">
        <v>3211</v>
      </c>
      <c r="B165" s="87" t="s">
        <v>371</v>
      </c>
      <c r="C165" s="52" t="s">
        <v>372</v>
      </c>
      <c r="D165" s="244">
        <v>1301</v>
      </c>
      <c r="E165" s="244">
        <v>385</v>
      </c>
      <c r="F165" s="54">
        <f t="shared" si="31"/>
        <v>29.592621060722525</v>
      </c>
    </row>
    <row r="166" spans="1:6" ht="12.75" customHeight="1" x14ac:dyDescent="0.2">
      <c r="A166" s="55">
        <v>3212</v>
      </c>
      <c r="B166" s="87" t="s">
        <v>373</v>
      </c>
      <c r="C166" s="52" t="s">
        <v>374</v>
      </c>
      <c r="D166" s="244">
        <v>12928</v>
      </c>
      <c r="E166" s="244">
        <v>21556</v>
      </c>
      <c r="F166" s="54">
        <f t="shared" si="31"/>
        <v>166.73886138613861</v>
      </c>
    </row>
    <row r="167" spans="1:6" ht="12.75" customHeight="1" x14ac:dyDescent="0.2">
      <c r="A167" s="55">
        <v>3213</v>
      </c>
      <c r="B167" s="87" t="s">
        <v>375</v>
      </c>
      <c r="C167" s="52" t="s">
        <v>376</v>
      </c>
      <c r="D167" s="244"/>
      <c r="E167" s="244">
        <v>72870</v>
      </c>
      <c r="F167" s="54" t="str">
        <f t="shared" si="31"/>
        <v>-</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1385413</v>
      </c>
      <c r="E169" s="53">
        <f t="shared" si="41"/>
        <v>751922.92999999993</v>
      </c>
      <c r="F169" s="54">
        <f t="shared" si="31"/>
        <v>54.274279943958945</v>
      </c>
    </row>
    <row r="170" spans="1:6" ht="12.75" customHeight="1" x14ac:dyDescent="0.2">
      <c r="A170" s="55">
        <v>3221</v>
      </c>
      <c r="B170" s="87" t="s">
        <v>381</v>
      </c>
      <c r="C170" s="52" t="s">
        <v>382</v>
      </c>
      <c r="D170" s="244">
        <v>69913</v>
      </c>
      <c r="E170" s="244">
        <v>58094.81</v>
      </c>
      <c r="F170" s="54">
        <f t="shared" si="31"/>
        <v>83.095861999914177</v>
      </c>
    </row>
    <row r="171" spans="1:6" ht="12.75" customHeight="1" x14ac:dyDescent="0.2">
      <c r="A171" s="55">
        <v>3222</v>
      </c>
      <c r="B171" s="87" t="s">
        <v>383</v>
      </c>
      <c r="C171" s="52" t="s">
        <v>384</v>
      </c>
      <c r="D171" s="244">
        <v>18174</v>
      </c>
      <c r="E171" s="244">
        <v>21084.31</v>
      </c>
      <c r="F171" s="54">
        <f t="shared" si="31"/>
        <v>116.01359084406295</v>
      </c>
    </row>
    <row r="172" spans="1:6" ht="12.75" customHeight="1" x14ac:dyDescent="0.2">
      <c r="A172" s="55">
        <v>3223</v>
      </c>
      <c r="B172" s="87" t="s">
        <v>385</v>
      </c>
      <c r="C172" s="52" t="s">
        <v>386</v>
      </c>
      <c r="D172" s="244">
        <v>296813</v>
      </c>
      <c r="E172" s="244">
        <v>425590.26</v>
      </c>
      <c r="F172" s="54">
        <f t="shared" si="31"/>
        <v>143.38666433074025</v>
      </c>
    </row>
    <row r="173" spans="1:6" ht="12.75" customHeight="1" x14ac:dyDescent="0.2">
      <c r="A173" s="55">
        <v>3224</v>
      </c>
      <c r="B173" s="87" t="s">
        <v>387</v>
      </c>
      <c r="C173" s="52" t="s">
        <v>388</v>
      </c>
      <c r="D173" s="244">
        <v>1000513</v>
      </c>
      <c r="E173" s="244">
        <v>239631.55</v>
      </c>
      <c r="F173" s="54">
        <f t="shared" si="31"/>
        <v>23.950868204611034</v>
      </c>
    </row>
    <row r="174" spans="1:6" ht="12.75" customHeight="1" x14ac:dyDescent="0.2">
      <c r="A174" s="55">
        <v>3225</v>
      </c>
      <c r="B174" s="87" t="s">
        <v>389</v>
      </c>
      <c r="C174" s="52" t="s">
        <v>390</v>
      </c>
      <c r="D174" s="244"/>
      <c r="E174" s="244">
        <v>7522</v>
      </c>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707846</v>
      </c>
      <c r="E177" s="53">
        <f t="shared" si="42"/>
        <v>937175.54</v>
      </c>
      <c r="F177" s="54">
        <f t="shared" si="31"/>
        <v>132.39822503764944</v>
      </c>
    </row>
    <row r="178" spans="1:6" ht="12.75" customHeight="1" x14ac:dyDescent="0.2">
      <c r="A178" s="55">
        <v>3231</v>
      </c>
      <c r="B178" s="87" t="s">
        <v>397</v>
      </c>
      <c r="C178" s="52" t="s">
        <v>398</v>
      </c>
      <c r="D178" s="244">
        <v>34043</v>
      </c>
      <c r="E178" s="244">
        <v>36923.74</v>
      </c>
      <c r="F178" s="54">
        <f t="shared" si="31"/>
        <v>108.46206268542724</v>
      </c>
    </row>
    <row r="179" spans="1:6" ht="12.75" customHeight="1" x14ac:dyDescent="0.2">
      <c r="A179" s="55">
        <v>3232</v>
      </c>
      <c r="B179" s="87" t="s">
        <v>399</v>
      </c>
      <c r="C179" s="52" t="s">
        <v>400</v>
      </c>
      <c r="D179" s="244">
        <v>22694</v>
      </c>
      <c r="E179" s="244">
        <v>527847.88</v>
      </c>
      <c r="F179" s="54">
        <f t="shared" si="31"/>
        <v>2325.9358420727945</v>
      </c>
    </row>
    <row r="180" spans="1:6" ht="12.75" customHeight="1" x14ac:dyDescent="0.2">
      <c r="A180" s="55">
        <v>3233</v>
      </c>
      <c r="B180" s="87" t="s">
        <v>401</v>
      </c>
      <c r="C180" s="52" t="s">
        <v>402</v>
      </c>
      <c r="D180" s="244">
        <v>153044</v>
      </c>
      <c r="E180" s="244">
        <v>119779.69</v>
      </c>
      <c r="F180" s="54">
        <f t="shared" si="31"/>
        <v>78.264871540210663</v>
      </c>
    </row>
    <row r="181" spans="1:6" ht="12.75" customHeight="1" x14ac:dyDescent="0.2">
      <c r="A181" s="55">
        <v>3234</v>
      </c>
      <c r="B181" s="87" t="s">
        <v>403</v>
      </c>
      <c r="C181" s="52" t="s">
        <v>404</v>
      </c>
      <c r="D181" s="244">
        <v>70640</v>
      </c>
      <c r="E181" s="244">
        <v>91081.95</v>
      </c>
      <c r="F181" s="54">
        <f t="shared" si="31"/>
        <v>128.93820781426953</v>
      </c>
    </row>
    <row r="182" spans="1:6" ht="12.75" customHeight="1" x14ac:dyDescent="0.2">
      <c r="A182" s="55">
        <v>3235</v>
      </c>
      <c r="B182" s="87" t="s">
        <v>405</v>
      </c>
      <c r="C182" s="52" t="s">
        <v>406</v>
      </c>
      <c r="D182" s="244">
        <v>1500</v>
      </c>
      <c r="E182" s="244">
        <v>8500</v>
      </c>
      <c r="F182" s="54">
        <f t="shared" si="31"/>
        <v>566.66666666666674</v>
      </c>
    </row>
    <row r="183" spans="1:6" ht="12.75" customHeight="1" x14ac:dyDescent="0.2">
      <c r="A183" s="55">
        <v>3236</v>
      </c>
      <c r="B183" s="87" t="s">
        <v>407</v>
      </c>
      <c r="C183" s="52" t="s">
        <v>408</v>
      </c>
      <c r="D183" s="244">
        <v>11270</v>
      </c>
      <c r="E183" s="244">
        <v>2200</v>
      </c>
      <c r="F183" s="54">
        <f t="shared" si="31"/>
        <v>19.520851818988465</v>
      </c>
    </row>
    <row r="184" spans="1:6" ht="12.75" customHeight="1" x14ac:dyDescent="0.2">
      <c r="A184" s="55">
        <v>3237</v>
      </c>
      <c r="B184" s="87" t="s">
        <v>409</v>
      </c>
      <c r="C184" s="52" t="s">
        <v>410</v>
      </c>
      <c r="D184" s="244">
        <v>294650</v>
      </c>
      <c r="E184" s="244">
        <v>99141.03</v>
      </c>
      <c r="F184" s="54">
        <f t="shared" si="31"/>
        <v>33.647049041235363</v>
      </c>
    </row>
    <row r="185" spans="1:6" ht="12.75" customHeight="1" x14ac:dyDescent="0.2">
      <c r="A185" s="55">
        <v>3238</v>
      </c>
      <c r="B185" s="87" t="s">
        <v>411</v>
      </c>
      <c r="C185" s="52" t="s">
        <v>412</v>
      </c>
      <c r="D185" s="244">
        <v>5255</v>
      </c>
      <c r="E185" s="244">
        <v>15745.64</v>
      </c>
      <c r="F185" s="54">
        <f t="shared" si="31"/>
        <v>299.63158896289247</v>
      </c>
    </row>
    <row r="186" spans="1:6" ht="12.75" customHeight="1" x14ac:dyDescent="0.2">
      <c r="A186" s="55">
        <v>3239</v>
      </c>
      <c r="B186" s="87" t="s">
        <v>413</v>
      </c>
      <c r="C186" s="52" t="s">
        <v>414</v>
      </c>
      <c r="D186" s="244">
        <v>114750</v>
      </c>
      <c r="E186" s="244">
        <v>35955.61</v>
      </c>
      <c r="F186" s="54">
        <f t="shared" si="31"/>
        <v>31.333864923747278</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335999</v>
      </c>
      <c r="E188" s="53">
        <f t="shared" si="43"/>
        <v>133486.16999999998</v>
      </c>
      <c r="F188" s="54">
        <f t="shared" si="31"/>
        <v>39.728145024241144</v>
      </c>
    </row>
    <row r="189" spans="1:6" ht="12.75" customHeight="1" x14ac:dyDescent="0.2">
      <c r="A189" s="55">
        <v>3291</v>
      </c>
      <c r="B189" s="234" t="s">
        <v>419</v>
      </c>
      <c r="C189" s="52" t="s">
        <v>420</v>
      </c>
      <c r="D189" s="244">
        <v>136799</v>
      </c>
      <c r="E189" s="244"/>
      <c r="F189" s="54">
        <f t="shared" si="31"/>
        <v>0</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v>42781</v>
      </c>
      <c r="E191" s="244">
        <v>56592.38</v>
      </c>
      <c r="F191" s="54">
        <f t="shared" si="31"/>
        <v>132.28391108202237</v>
      </c>
    </row>
    <row r="192" spans="1:6" ht="12.75" customHeight="1" x14ac:dyDescent="0.2">
      <c r="A192" s="55">
        <v>3294</v>
      </c>
      <c r="B192" s="87" t="s">
        <v>425</v>
      </c>
      <c r="C192" s="52" t="s">
        <v>426</v>
      </c>
      <c r="D192" s="244">
        <v>42800</v>
      </c>
      <c r="E192" s="244">
        <v>10645.6</v>
      </c>
      <c r="F192" s="54">
        <f t="shared" si="31"/>
        <v>24.872897196261682</v>
      </c>
    </row>
    <row r="193" spans="1:6" ht="12.75" customHeight="1" x14ac:dyDescent="0.2">
      <c r="A193" s="55">
        <v>3295</v>
      </c>
      <c r="B193" s="87" t="s">
        <v>427</v>
      </c>
      <c r="C193" s="52" t="s">
        <v>428</v>
      </c>
      <c r="D193" s="244">
        <v>31680</v>
      </c>
      <c r="E193" s="244">
        <v>337.5</v>
      </c>
      <c r="F193" s="54">
        <f t="shared" si="31"/>
        <v>1.0653409090909089</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81939</v>
      </c>
      <c r="E195" s="244">
        <v>65910.69</v>
      </c>
      <c r="F195" s="54">
        <f t="shared" si="31"/>
        <v>80.438728810456567</v>
      </c>
    </row>
    <row r="196" spans="1:6" ht="12.75" customHeight="1" x14ac:dyDescent="0.2">
      <c r="A196" s="55">
        <v>34</v>
      </c>
      <c r="B196" s="234" t="s">
        <v>433</v>
      </c>
      <c r="C196" s="52" t="s">
        <v>434</v>
      </c>
      <c r="D196" s="53">
        <f t="shared" ref="D196:E196" si="44">D197+D202+D210</f>
        <v>77055</v>
      </c>
      <c r="E196" s="53">
        <f t="shared" si="44"/>
        <v>54262.25</v>
      </c>
      <c r="F196" s="54">
        <f t="shared" si="31"/>
        <v>70.420154435143729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38190</v>
      </c>
      <c r="E202" s="53">
        <f t="shared" si="46"/>
        <v>21692.97</v>
      </c>
      <c r="F202" s="54">
        <f t="shared" si="31"/>
        <v>56.802749410840534</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38190</v>
      </c>
      <c r="E205" s="244">
        <v>21692.97</v>
      </c>
      <c r="F205" s="54">
        <f t="shared" si="31"/>
        <v>56.802749410840534</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38865</v>
      </c>
      <c r="E210" s="53">
        <f t="shared" si="47"/>
        <v>32569.280000000002</v>
      </c>
      <c r="F210" s="54">
        <f t="shared" si="31"/>
        <v>83.801054933745021</v>
      </c>
    </row>
    <row r="211" spans="1:6" ht="12.75" customHeight="1" x14ac:dyDescent="0.2">
      <c r="A211" s="55">
        <v>3431</v>
      </c>
      <c r="B211" s="234" t="s">
        <v>463</v>
      </c>
      <c r="C211" s="52" t="s">
        <v>464</v>
      </c>
      <c r="D211" s="244">
        <v>7723</v>
      </c>
      <c r="E211" s="244">
        <v>6490.47</v>
      </c>
      <c r="F211" s="54">
        <f t="shared" si="31"/>
        <v>84.040787258837241</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11</v>
      </c>
      <c r="E213" s="244"/>
      <c r="F213" s="54">
        <f t="shared" si="31"/>
        <v>0</v>
      </c>
    </row>
    <row r="214" spans="1:6" ht="12.75" customHeight="1" x14ac:dyDescent="0.2">
      <c r="A214" s="55">
        <v>3434</v>
      </c>
      <c r="B214" s="87" t="s">
        <v>469</v>
      </c>
      <c r="C214" s="52" t="s">
        <v>470</v>
      </c>
      <c r="D214" s="244">
        <v>31131</v>
      </c>
      <c r="E214" s="244">
        <f>258.02+25820.79</f>
        <v>26078.81</v>
      </c>
      <c r="F214" s="54">
        <f t="shared" si="31"/>
        <v>83.771192701808488</v>
      </c>
    </row>
    <row r="215" spans="1:6" ht="12.75" customHeight="1" x14ac:dyDescent="0.2">
      <c r="A215" s="55">
        <v>35</v>
      </c>
      <c r="B215" s="87" t="s">
        <v>471</v>
      </c>
      <c r="C215" s="52" t="s">
        <v>472</v>
      </c>
      <c r="D215" s="53">
        <f t="shared" ref="D215:E215" si="48">D216+D219+D223</f>
        <v>65430</v>
      </c>
      <c r="E215" s="53">
        <f t="shared" si="48"/>
        <v>74700</v>
      </c>
      <c r="F215" s="54">
        <f t="shared" si="31"/>
        <v>114.16781292984869</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65430</v>
      </c>
      <c r="E219" s="53">
        <f t="shared" si="50"/>
        <v>74700</v>
      </c>
      <c r="F219" s="54">
        <f t="shared" si="31"/>
        <v>114.16781292984869</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65430</v>
      </c>
      <c r="E222" s="244">
        <v>74700</v>
      </c>
      <c r="F222" s="54">
        <f t="shared" si="31"/>
        <v>114.16781292984869</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618098</v>
      </c>
      <c r="E252" s="53">
        <f t="shared" si="63"/>
        <v>800411.47</v>
      </c>
      <c r="F252" s="54">
        <f t="shared" ref="F252:F258" si="64">IF(D252&lt;&gt;0,IF(E252/D252&gt;=100,"&gt;&gt;100",E252/D252*100),"-")</f>
        <v>129.49588414782122</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618098</v>
      </c>
      <c r="E259" s="53">
        <f t="shared" si="66"/>
        <v>800411.47</v>
      </c>
      <c r="F259" s="54">
        <f t="shared" ref="F259:F262" si="67">IF(D259&lt;&gt;0,IF(E259/D259&gt;=100,"&gt;&gt;100",E259/D259*100),"-")</f>
        <v>129.49588414782122</v>
      </c>
    </row>
    <row r="260" spans="1:6" ht="12.75" customHeight="1" x14ac:dyDescent="0.2">
      <c r="A260" s="55">
        <v>3721</v>
      </c>
      <c r="B260" s="87" t="s">
        <v>557</v>
      </c>
      <c r="C260" s="52" t="s">
        <v>558</v>
      </c>
      <c r="D260" s="244">
        <v>463450</v>
      </c>
      <c r="E260" s="244">
        <f>253104.8+215000</f>
        <v>468104.8</v>
      </c>
      <c r="F260" s="54">
        <f t="shared" si="67"/>
        <v>101.00438019203797</v>
      </c>
    </row>
    <row r="261" spans="1:6" ht="12.75" customHeight="1" x14ac:dyDescent="0.2">
      <c r="A261" s="55">
        <v>3722</v>
      </c>
      <c r="B261" s="87" t="s">
        <v>559</v>
      </c>
      <c r="C261" s="52" t="s">
        <v>560</v>
      </c>
      <c r="D261" s="244">
        <v>154648</v>
      </c>
      <c r="E261" s="244">
        <v>332306.67</v>
      </c>
      <c r="F261" s="54">
        <f t="shared" si="67"/>
        <v>214.87938414981116</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2079794</v>
      </c>
      <c r="E263" s="53">
        <f t="shared" si="68"/>
        <v>1951462.47</v>
      </c>
      <c r="F263" s="54">
        <f t="shared" ref="F263:F267" si="69">IF(D263&lt;&gt;0,IF(E263/D263&gt;=100,"&gt;&gt;100",E263/D263*100),"-")</f>
        <v>93.829603797299157</v>
      </c>
    </row>
    <row r="264" spans="1:6" ht="12.75" customHeight="1" x14ac:dyDescent="0.2">
      <c r="A264" s="55">
        <v>381</v>
      </c>
      <c r="B264" s="87" t="s">
        <v>565</v>
      </c>
      <c r="C264" s="52" t="s">
        <v>566</v>
      </c>
      <c r="D264" s="53">
        <f t="shared" ref="D264:E264" si="70">SUM(D265:D267)</f>
        <v>2079794</v>
      </c>
      <c r="E264" s="53">
        <f t="shared" si="70"/>
        <v>1951212.47</v>
      </c>
      <c r="F264" s="54">
        <f t="shared" si="69"/>
        <v>93.817583376045903</v>
      </c>
    </row>
    <row r="265" spans="1:6" ht="12.75" customHeight="1" x14ac:dyDescent="0.2">
      <c r="A265" s="55">
        <v>3811</v>
      </c>
      <c r="B265" s="87" t="s">
        <v>567</v>
      </c>
      <c r="C265" s="52" t="s">
        <v>568</v>
      </c>
      <c r="D265" s="244">
        <v>2077294</v>
      </c>
      <c r="E265" s="244">
        <v>1951212.47</v>
      </c>
      <c r="F265" s="54">
        <f t="shared" si="69"/>
        <v>93.930491784022863</v>
      </c>
    </row>
    <row r="266" spans="1:6" ht="12.75" customHeight="1" x14ac:dyDescent="0.2">
      <c r="A266" s="55">
        <v>3812</v>
      </c>
      <c r="B266" s="87" t="s">
        <v>569</v>
      </c>
      <c r="C266" s="52" t="s">
        <v>570</v>
      </c>
      <c r="D266" s="244">
        <v>2500</v>
      </c>
      <c r="E266" s="244"/>
      <c r="F266" s="54">
        <f t="shared" si="69"/>
        <v>0</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250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v>250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6150664</v>
      </c>
      <c r="E289" s="53">
        <f t="shared" si="79"/>
        <v>5931645.959999999</v>
      </c>
      <c r="F289" s="54">
        <f t="shared" si="76"/>
        <v>96.439115516633635</v>
      </c>
    </row>
    <row r="290" spans="1:6" ht="12.75" customHeight="1" x14ac:dyDescent="0.2">
      <c r="A290" s="55" t="s">
        <v>606</v>
      </c>
      <c r="B290" s="87" t="s">
        <v>617</v>
      </c>
      <c r="C290" s="52" t="s">
        <v>618</v>
      </c>
      <c r="D290" s="53">
        <f>IF(D6&gt;=D289,D6-D289,0)</f>
        <v>3945234</v>
      </c>
      <c r="E290" s="53">
        <f>IF(E6&gt;=E289,E6-E289,0)</f>
        <v>5828193.1699999999</v>
      </c>
      <c r="F290" s="54">
        <f t="shared" si="76"/>
        <v>147.72743948774647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4423272</v>
      </c>
      <c r="E350" s="53">
        <f t="shared" si="95"/>
        <v>4466003.57</v>
      </c>
      <c r="F350" s="54">
        <f t="shared" si="81"/>
        <v>100.96606245331512</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4423272</v>
      </c>
      <c r="E363" s="53">
        <f t="shared" si="99"/>
        <v>4466003.57</v>
      </c>
      <c r="F363" s="54">
        <f t="shared" si="81"/>
        <v>100.96606245331512</v>
      </c>
    </row>
    <row r="364" spans="1:6" ht="12.75" customHeight="1" x14ac:dyDescent="0.2">
      <c r="A364" s="55">
        <v>421</v>
      </c>
      <c r="B364" s="87" t="s">
        <v>756</v>
      </c>
      <c r="C364" s="52" t="s">
        <v>757</v>
      </c>
      <c r="D364" s="53">
        <f t="shared" ref="D364:E364" si="100">SUM(D365:D368)</f>
        <v>4401472</v>
      </c>
      <c r="E364" s="53">
        <f t="shared" si="100"/>
        <v>2450407.5099999998</v>
      </c>
      <c r="F364" s="54">
        <f t="shared" si="81"/>
        <v>55.672454806028526</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v>2797473</v>
      </c>
      <c r="E367" s="244">
        <v>571392.5</v>
      </c>
      <c r="F367" s="54">
        <f t="shared" si="81"/>
        <v>20.42530884122921</v>
      </c>
    </row>
    <row r="368" spans="1:6" ht="12.75" customHeight="1" x14ac:dyDescent="0.2">
      <c r="A368" s="55">
        <v>4214</v>
      </c>
      <c r="B368" s="87" t="s">
        <v>668</v>
      </c>
      <c r="C368" s="52" t="s">
        <v>761</v>
      </c>
      <c r="D368" s="244">
        <v>1603999</v>
      </c>
      <c r="E368" s="244">
        <v>1879015.01</v>
      </c>
      <c r="F368" s="54">
        <f t="shared" si="81"/>
        <v>117.14564722297209</v>
      </c>
    </row>
    <row r="369" spans="1:6" ht="12.75" customHeight="1" x14ac:dyDescent="0.2">
      <c r="A369" s="55">
        <v>422</v>
      </c>
      <c r="B369" s="87" t="s">
        <v>762</v>
      </c>
      <c r="C369" s="52" t="s">
        <v>763</v>
      </c>
      <c r="D369" s="53">
        <f t="shared" ref="D369:E369" si="101">SUM(D370:D377)</f>
        <v>1800</v>
      </c>
      <c r="E369" s="53">
        <f t="shared" si="101"/>
        <v>492150</v>
      </c>
      <c r="F369" s="54" t="str">
        <f t="shared" si="81"/>
        <v>&gt;&gt;100</v>
      </c>
    </row>
    <row r="370" spans="1:6" ht="12.75" customHeight="1" x14ac:dyDescent="0.2">
      <c r="A370" s="55">
        <v>4221</v>
      </c>
      <c r="B370" s="87" t="s">
        <v>672</v>
      </c>
      <c r="C370" s="52" t="s">
        <v>764</v>
      </c>
      <c r="D370" s="244">
        <v>1800</v>
      </c>
      <c r="E370" s="244"/>
      <c r="F370" s="54">
        <f t="shared" si="81"/>
        <v>0</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v>492150</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20000</v>
      </c>
      <c r="E391" s="53">
        <f t="shared" si="105"/>
        <v>1523446.06</v>
      </c>
      <c r="F391" s="54">
        <f t="shared" si="81"/>
        <v>7617.2303000000002</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v>1523446.06</v>
      </c>
      <c r="F394" s="54" t="str">
        <f t="shared" si="81"/>
        <v>-</v>
      </c>
    </row>
    <row r="395" spans="1:6" ht="12.75" customHeight="1" x14ac:dyDescent="0.2">
      <c r="A395" s="55">
        <v>4264</v>
      </c>
      <c r="B395" s="87" t="s">
        <v>722</v>
      </c>
      <c r="C395" s="52" t="s">
        <v>796</v>
      </c>
      <c r="D395" s="244">
        <v>20000</v>
      </c>
      <c r="E395" s="244"/>
      <c r="F395" s="54">
        <f t="shared" si="81"/>
        <v>0</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4423272</v>
      </c>
      <c r="E408" s="53">
        <f t="shared" si="111"/>
        <v>4466003.57</v>
      </c>
      <c r="F408" s="54">
        <f t="shared" si="81"/>
        <v>100.96606245331512</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10095898</v>
      </c>
      <c r="E412" s="53">
        <f>E6+E298</f>
        <v>11759839.129999999</v>
      </c>
      <c r="F412" s="54">
        <f t="shared" si="81"/>
        <v>116.48135836950809</v>
      </c>
    </row>
    <row r="413" spans="1:6" ht="12.75" customHeight="1" x14ac:dyDescent="0.2">
      <c r="A413" s="55" t="s">
        <v>606</v>
      </c>
      <c r="B413" s="87" t="s">
        <v>829</v>
      </c>
      <c r="C413" s="52" t="s">
        <v>830</v>
      </c>
      <c r="D413" s="53">
        <f t="shared" ref="D413:E413" si="112">D289+D350</f>
        <v>10573936</v>
      </c>
      <c r="E413" s="53">
        <f t="shared" si="112"/>
        <v>10397649.529999999</v>
      </c>
      <c r="F413" s="54">
        <f t="shared" si="81"/>
        <v>98.332820720685262</v>
      </c>
    </row>
    <row r="414" spans="1:6" ht="12.75" customHeight="1" x14ac:dyDescent="0.2">
      <c r="A414" s="55" t="s">
        <v>606</v>
      </c>
      <c r="B414" s="87" t="s">
        <v>831</v>
      </c>
      <c r="C414" s="52" t="s">
        <v>832</v>
      </c>
      <c r="D414" s="53">
        <f t="shared" ref="D414:E414" si="113">IF(D412&gt;=D413,D412-D413,0)</f>
        <v>0</v>
      </c>
      <c r="E414" s="53">
        <f t="shared" si="113"/>
        <v>1362189.5999999996</v>
      </c>
      <c r="F414" s="54" t="str">
        <f t="shared" si="81"/>
        <v>-</v>
      </c>
    </row>
    <row r="415" spans="1:6" ht="12.75" customHeight="1" x14ac:dyDescent="0.2">
      <c r="A415" s="55" t="s">
        <v>606</v>
      </c>
      <c r="B415" s="87" t="s">
        <v>833</v>
      </c>
      <c r="C415" s="52" t="s">
        <v>834</v>
      </c>
      <c r="D415" s="53">
        <f t="shared" ref="D415:E415" si="114">IF(D413&gt;=D412,D413-D412,0)</f>
        <v>478038</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600000</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600000</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600000</v>
      </c>
      <c r="E495" s="53">
        <f t="shared" si="140"/>
        <v>0</v>
      </c>
      <c r="F495" s="54">
        <f t="shared" si="119"/>
        <v>0</v>
      </c>
    </row>
    <row r="496" spans="1:6" ht="12.75" customHeight="1" x14ac:dyDescent="0.2">
      <c r="A496" s="55">
        <v>8443</v>
      </c>
      <c r="B496" s="87" t="s">
        <v>996</v>
      </c>
      <c r="C496" s="52" t="s">
        <v>997</v>
      </c>
      <c r="D496" s="244">
        <v>600000</v>
      </c>
      <c r="E496" s="244"/>
      <c r="F496" s="54">
        <f t="shared" si="119"/>
        <v>0</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615133</v>
      </c>
      <c r="E528" s="53">
        <f t="shared" si="148"/>
        <v>215132.64</v>
      </c>
      <c r="F528" s="54">
        <f t="shared" si="119"/>
        <v>34.973353730006359</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615133</v>
      </c>
      <c r="E593" s="53">
        <f t="shared" si="167"/>
        <v>215132.64</v>
      </c>
      <c r="F593" s="54">
        <f t="shared" si="119"/>
        <v>34.973353730006359</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615133</v>
      </c>
      <c r="E605" s="53">
        <f t="shared" si="171"/>
        <v>215132.64</v>
      </c>
      <c r="F605" s="54">
        <f t="shared" si="119"/>
        <v>34.973353730006359</v>
      </c>
    </row>
    <row r="606" spans="1:6" ht="24" x14ac:dyDescent="0.2">
      <c r="A606" s="55">
        <v>5443</v>
      </c>
      <c r="B606" s="87" t="s">
        <v>1207</v>
      </c>
      <c r="C606" s="52" t="s">
        <v>1208</v>
      </c>
      <c r="D606" s="244">
        <v>615133</v>
      </c>
      <c r="E606" s="244">
        <f>115132.64+100000</f>
        <v>215132.64</v>
      </c>
      <c r="F606" s="54">
        <f t="shared" si="119"/>
        <v>34.973353730006359</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15133</v>
      </c>
      <c r="E636" s="53">
        <f t="shared" si="179"/>
        <v>215132.64</v>
      </c>
      <c r="F636" s="54">
        <f t="shared" si="119"/>
        <v>1421.6126346395295</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10695898</v>
      </c>
      <c r="E639" s="53">
        <f t="shared" si="180"/>
        <v>11759839.129999999</v>
      </c>
      <c r="F639" s="54">
        <f t="shared" si="119"/>
        <v>109.94718844551434</v>
      </c>
    </row>
    <row r="640" spans="1:6" ht="12.75" customHeight="1" x14ac:dyDescent="0.2">
      <c r="A640" s="55" t="s">
        <v>606</v>
      </c>
      <c r="B640" s="87" t="s">
        <v>1275</v>
      </c>
      <c r="C640" s="52" t="s">
        <v>1276</v>
      </c>
      <c r="D640" s="53">
        <f t="shared" ref="D640:E640" si="181">D413+D528</f>
        <v>11189069</v>
      </c>
      <c r="E640" s="53">
        <f t="shared" si="181"/>
        <v>10612782.17</v>
      </c>
      <c r="F640" s="54">
        <f t="shared" si="119"/>
        <v>94.84955513278183</v>
      </c>
    </row>
    <row r="641" spans="1:6" ht="12.75" customHeight="1" x14ac:dyDescent="0.2">
      <c r="A641" s="55" t="s">
        <v>606</v>
      </c>
      <c r="B641" s="87" t="s">
        <v>1277</v>
      </c>
      <c r="C641" s="52" t="s">
        <v>1278</v>
      </c>
      <c r="D641" s="53">
        <f t="shared" ref="D641:E641" si="182">IF(D639&gt;=D640,D639-D640,0)</f>
        <v>0</v>
      </c>
      <c r="E641" s="53">
        <f t="shared" si="182"/>
        <v>1147056.959999999</v>
      </c>
      <c r="F641" s="54" t="str">
        <f t="shared" si="119"/>
        <v>-</v>
      </c>
    </row>
    <row r="642" spans="1:6" ht="12.75" customHeight="1" x14ac:dyDescent="0.2">
      <c r="A642" s="55" t="s">
        <v>606</v>
      </c>
      <c r="B642" s="87" t="s">
        <v>1279</v>
      </c>
      <c r="C642" s="52" t="s">
        <v>1280</v>
      </c>
      <c r="D642" s="53">
        <f t="shared" ref="D642:E642" si="183">IF(D640&gt;=D639,D640-D639,0)</f>
        <v>493171</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0</v>
      </c>
      <c r="E645" s="53">
        <f t="shared" si="186"/>
        <v>1147056.959999999</v>
      </c>
      <c r="F645" s="54" t="str">
        <f t="shared" si="119"/>
        <v>-</v>
      </c>
    </row>
    <row r="646" spans="1:6" ht="24" x14ac:dyDescent="0.2">
      <c r="A646" s="55" t="s">
        <v>606</v>
      </c>
      <c r="B646" s="87" t="s">
        <v>1287</v>
      </c>
      <c r="C646" s="52" t="s">
        <v>1288</v>
      </c>
      <c r="D646" s="53">
        <f t="shared" ref="D646:E646" si="187">IF(D642+D644-D641-D643&gt;=0,D642+D644-D641-D643,0)</f>
        <v>493171</v>
      </c>
      <c r="E646" s="53">
        <f t="shared" si="187"/>
        <v>0</v>
      </c>
      <c r="F646" s="54">
        <f t="shared" si="119"/>
        <v>0</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307549</v>
      </c>
      <c r="E649" s="244">
        <v>113905.61</v>
      </c>
      <c r="F649" s="54">
        <f t="shared" ref="F649:F724" si="188">IF(D649&lt;&gt;0,IF(E649/D649&gt;=100,"&gt;&gt;100",E649/D649*100),"-")</f>
        <v>37.036573033890534</v>
      </c>
    </row>
    <row r="650" spans="1:6" ht="12.75" customHeight="1" x14ac:dyDescent="0.2">
      <c r="A650" s="55" t="s">
        <v>1294</v>
      </c>
      <c r="B650" s="87" t="s">
        <v>1295</v>
      </c>
      <c r="C650" s="52" t="s">
        <v>1294</v>
      </c>
      <c r="D650" s="244">
        <f>10386536+39900</f>
        <v>10426436</v>
      </c>
      <c r="E650" s="244">
        <v>12216165.810000001</v>
      </c>
      <c r="F650" s="54">
        <f t="shared" si="188"/>
        <v>117.16530758928553</v>
      </c>
    </row>
    <row r="651" spans="1:6" ht="12.75" customHeight="1" x14ac:dyDescent="0.2">
      <c r="A651" s="55" t="s">
        <v>1296</v>
      </c>
      <c r="B651" s="87" t="s">
        <v>1297</v>
      </c>
      <c r="C651" s="52" t="s">
        <v>1296</v>
      </c>
      <c r="D651" s="244">
        <v>10580179</v>
      </c>
      <c r="E651" s="244">
        <v>12165920.83</v>
      </c>
      <c r="F651" s="54">
        <f t="shared" si="188"/>
        <v>114.98785445879507</v>
      </c>
    </row>
    <row r="652" spans="1:6" ht="24" x14ac:dyDescent="0.2">
      <c r="A652" s="55">
        <v>11</v>
      </c>
      <c r="B652" s="87" t="s">
        <v>1298</v>
      </c>
      <c r="C652" s="52" t="s">
        <v>1299</v>
      </c>
      <c r="D652" s="53">
        <f t="shared" ref="D652:E652" si="189">+D649+D650-D651</f>
        <v>153806</v>
      </c>
      <c r="E652" s="53">
        <f t="shared" si="189"/>
        <v>164150.58999999985</v>
      </c>
      <c r="F652" s="54">
        <f t="shared" si="188"/>
        <v>106.72573891785746</v>
      </c>
    </row>
    <row r="653" spans="1:6" ht="24" x14ac:dyDescent="0.2">
      <c r="A653" s="55" t="s">
        <v>606</v>
      </c>
      <c r="B653" s="87" t="s">
        <v>1300</v>
      </c>
      <c r="C653" s="52" t="s">
        <v>1301</v>
      </c>
      <c r="D653" s="264">
        <v>14</v>
      </c>
      <c r="E653" s="264">
        <v>13</v>
      </c>
      <c r="F653" s="54">
        <f t="shared" si="188"/>
        <v>92.857142857142861</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12</v>
      </c>
      <c r="E655" s="264">
        <v>12</v>
      </c>
      <c r="F655" s="54">
        <f t="shared" si="188"/>
        <v>100</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1817</v>
      </c>
      <c r="E660" s="244">
        <v>242.24</v>
      </c>
      <c r="F660" s="54">
        <f t="shared" si="188"/>
        <v>13.331865712713265</v>
      </c>
    </row>
    <row r="661" spans="1:6" ht="12.75" customHeight="1" x14ac:dyDescent="0.2">
      <c r="A661" s="55">
        <v>63311</v>
      </c>
      <c r="B661" s="87" t="s">
        <v>1317</v>
      </c>
      <c r="C661" s="52" t="s">
        <v>1318</v>
      </c>
      <c r="D661" s="244">
        <v>5253781</v>
      </c>
      <c r="E661" s="244">
        <f>137500+5533992.79</f>
        <v>5671492.79</v>
      </c>
      <c r="F661" s="54">
        <f t="shared" si="188"/>
        <v>107.95068903709537</v>
      </c>
    </row>
    <row r="662" spans="1:6" ht="12.75" customHeight="1" x14ac:dyDescent="0.2">
      <c r="A662" s="55">
        <v>63312</v>
      </c>
      <c r="B662" s="87" t="s">
        <v>1319</v>
      </c>
      <c r="C662" s="52" t="s">
        <v>1320</v>
      </c>
      <c r="D662" s="244">
        <v>105247</v>
      </c>
      <c r="E662" s="244">
        <f>30000</f>
        <v>30000</v>
      </c>
      <c r="F662" s="54">
        <f t="shared" si="188"/>
        <v>28.50437542162722</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1265288</v>
      </c>
      <c r="E665" s="244">
        <v>1373855.5</v>
      </c>
      <c r="F665" s="54">
        <f t="shared" si="188"/>
        <v>108.5804575717149</v>
      </c>
    </row>
    <row r="666" spans="1:6" ht="12.75" customHeight="1" x14ac:dyDescent="0.2">
      <c r="A666" s="55">
        <v>63322</v>
      </c>
      <c r="B666" s="87" t="s">
        <v>1327</v>
      </c>
      <c r="C666" s="52" t="s">
        <v>1328</v>
      </c>
      <c r="D666" s="244">
        <v>656281</v>
      </c>
      <c r="E666" s="244">
        <v>797285.3</v>
      </c>
      <c r="F666" s="54">
        <f t="shared" si="188"/>
        <v>121.48535459658288</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148805</v>
      </c>
      <c r="E669" s="244"/>
      <c r="F669" s="54">
        <f t="shared" si="188"/>
        <v>0</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151848</v>
      </c>
      <c r="E694" s="244">
        <v>974139.6</v>
      </c>
      <c r="F694" s="54">
        <f t="shared" si="188"/>
        <v>641.52283862810179</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38190</v>
      </c>
      <c r="E742" s="244">
        <v>21692.97</v>
      </c>
      <c r="F742" s="54">
        <f t="shared" si="190"/>
        <v>56.802749410840534</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65430</v>
      </c>
      <c r="E759" s="244">
        <v>74700</v>
      </c>
      <c r="F759" s="54">
        <f t="shared" si="190"/>
        <v>114.16781292984869</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298450</v>
      </c>
      <c r="E816" s="244">
        <v>253104.8</v>
      </c>
      <c r="F816" s="54">
        <f t="shared" si="190"/>
        <v>84.806433238398398</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165000</v>
      </c>
      <c r="E821" s="244">
        <v>215000</v>
      </c>
      <c r="F821" s="54">
        <f t="shared" si="190"/>
        <v>130.30303030303031</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v>123000</v>
      </c>
      <c r="E824" s="244">
        <v>165000</v>
      </c>
      <c r="F824" s="54">
        <f t="shared" si="190"/>
        <v>134.14634146341464</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31648</v>
      </c>
      <c r="E828" s="244">
        <v>167306.67000000001</v>
      </c>
      <c r="F828" s="54">
        <f t="shared" si="190"/>
        <v>528.64847699696668</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4" sqref="E24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28660801</v>
      </c>
      <c r="E6" s="231">
        <f t="shared" si="0"/>
        <v>31140653.300000001</v>
      </c>
      <c r="F6" s="232">
        <f t="shared" ref="F6:F260" si="1">IF(D6&gt;0,IF(E6/D6&gt;=100,"&gt;&gt;100",E6/D6*100),"-")</f>
        <v>108.65241798371233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27570984</v>
      </c>
      <c r="E7" s="106">
        <f t="shared" si="2"/>
        <v>30127546.710000001</v>
      </c>
      <c r="F7" s="95">
        <f t="shared" si="1"/>
        <v>109.27265675392653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35781</v>
      </c>
      <c r="E8" s="106">
        <f>E9+E10-E11</f>
        <v>35781</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35781</v>
      </c>
      <c r="E10" s="249">
        <v>35781</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24397614</v>
      </c>
      <c r="E12" s="106">
        <f t="shared" si="3"/>
        <v>25824301.16</v>
      </c>
      <c r="F12" s="95">
        <f t="shared" si="1"/>
        <v>105.84765034810371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23844352</v>
      </c>
      <c r="E13" s="106">
        <f t="shared" si="4"/>
        <v>24941896.870000001</v>
      </c>
      <c r="F13" s="95">
        <f t="shared" si="1"/>
        <v>104.60295532459847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5606572</v>
      </c>
      <c r="E16" s="249">
        <v>5606572.4699999997</v>
      </c>
      <c r="F16" s="95">
        <f t="shared" si="1"/>
        <v>100.00000838301905</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39889737</v>
      </c>
      <c r="E17" s="249">
        <v>40838203.380000003</v>
      </c>
      <c r="F17" s="95">
        <f t="shared" si="1"/>
        <v>102.37772031437559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21651957</v>
      </c>
      <c r="E18" s="249">
        <f>21572878.98-70000</f>
        <v>21502878.98</v>
      </c>
      <c r="F18" s="95">
        <f t="shared" si="1"/>
        <v>99.31148015858335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505082</v>
      </c>
      <c r="E19" s="106">
        <f t="shared" si="5"/>
        <v>856224.28999999992</v>
      </c>
      <c r="F19" s="95">
        <f t="shared" si="1"/>
        <v>169.52183803817994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818601</v>
      </c>
      <c r="E20" s="249">
        <v>816801.53</v>
      </c>
      <c r="F20" s="95">
        <f t="shared" si="1"/>
        <v>99.780177400223067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11451</v>
      </c>
      <c r="E21" s="249">
        <v>11451.36</v>
      </c>
      <c r="F21" s="95">
        <f t="shared" si="1"/>
        <v>100.00314383023317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122872</v>
      </c>
      <c r="E22" s="249">
        <v>615022.22</v>
      </c>
      <c r="F22" s="95">
        <f t="shared" si="1"/>
        <v>500.53895110358741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447842</v>
      </c>
      <c r="E28" s="249">
        <v>587050.81999999995</v>
      </c>
      <c r="F28" s="95">
        <f t="shared" si="1"/>
        <v>131.08436010914562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70000</v>
      </c>
      <c r="E30" s="249">
        <v>70000</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70000</v>
      </c>
      <c r="E34" s="249">
        <v>70000</v>
      </c>
      <c r="F34" s="95">
        <f t="shared" si="1"/>
        <v>100</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3680</v>
      </c>
      <c r="E35" s="106">
        <f t="shared" si="7"/>
        <v>3680</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3680</v>
      </c>
      <c r="E37" s="249">
        <v>3680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44500</v>
      </c>
      <c r="E45" s="106">
        <f t="shared" si="9"/>
        <v>22500</v>
      </c>
      <c r="F45" s="95">
        <f t="shared" si="1"/>
        <v>50.561797752808992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44500</v>
      </c>
      <c r="E48" s="249">
        <v>22500</v>
      </c>
      <c r="F48" s="95">
        <f t="shared" si="1"/>
        <v>50.561797752808992</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3137589</v>
      </c>
      <c r="E56" s="106">
        <f t="shared" si="11"/>
        <v>4267464.55</v>
      </c>
      <c r="F56" s="95">
        <f t="shared" si="1"/>
        <v>136.01094821533349</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3137589</v>
      </c>
      <c r="E57" s="249">
        <v>4267464.55</v>
      </c>
      <c r="F57" s="95">
        <f t="shared" si="1"/>
        <v>136.01094821533349</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1089817</v>
      </c>
      <c r="E68" s="106">
        <f t="shared" si="13"/>
        <v>1013106.59</v>
      </c>
      <c r="F68" s="95">
        <f t="shared" si="1"/>
        <v>92.961165957220331</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153806</v>
      </c>
      <c r="E69" s="106">
        <f t="shared" si="14"/>
        <v>164150.59</v>
      </c>
      <c r="F69" s="95">
        <f t="shared" si="1"/>
        <v>106.72573891785756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153806</v>
      </c>
      <c r="E70" s="106">
        <f t="shared" si="15"/>
        <v>164150.59</v>
      </c>
      <c r="F70" s="95">
        <f t="shared" si="1"/>
        <v>106.72573891785756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113906</v>
      </c>
      <c r="E72" s="249">
        <v>164150.59</v>
      </c>
      <c r="F72" s="95">
        <f t="shared" si="1"/>
        <v>144.11057363088861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v>39900</v>
      </c>
      <c r="E74" s="249">
        <v>0</v>
      </c>
      <c r="F74" s="95">
        <f t="shared" si="1"/>
        <v>0</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3442</v>
      </c>
      <c r="E78" s="106">
        <f>E79+SUM(E82:E84)-E85+E86</f>
        <v>3442</v>
      </c>
      <c r="F78" s="95">
        <f t="shared" si="1"/>
        <v>100</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3442</v>
      </c>
      <c r="E86" s="249">
        <v>3442</v>
      </c>
      <c r="F86" s="95">
        <f t="shared" si="1"/>
        <v>100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845514</v>
      </c>
      <c r="E134" s="106">
        <f t="shared" si="23"/>
        <v>845514</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845514</v>
      </c>
      <c r="E135" s="106">
        <f t="shared" si="24"/>
        <v>845514</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845514</v>
      </c>
      <c r="E139" s="249">
        <v>845514</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87055</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87055</v>
      </c>
      <c r="E147" s="249">
        <v>0</v>
      </c>
      <c r="F147" s="95">
        <f t="shared" si="1"/>
        <v>0</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28660801</v>
      </c>
      <c r="E175" s="106">
        <f t="shared" si="30"/>
        <v>31140653.300000004</v>
      </c>
      <c r="F175" s="95">
        <f t="shared" si="1"/>
        <v>108.65241798371233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2341783</v>
      </c>
      <c r="E176" s="106">
        <f t="shared" si="31"/>
        <v>2203051.2800000003</v>
      </c>
      <c r="F176" s="95">
        <f t="shared" si="1"/>
        <v>94.075808048824356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712091</v>
      </c>
      <c r="E177" s="106">
        <f t="shared" si="32"/>
        <v>112051.09999999999</v>
      </c>
      <c r="F177" s="95">
        <f t="shared" si="1"/>
        <v>15.735502906229682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130352</v>
      </c>
      <c r="E178" s="249">
        <v>29294.81</v>
      </c>
      <c r="F178" s="95">
        <f t="shared" si="1"/>
        <v>22.473617589296673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575214</v>
      </c>
      <c r="E179" s="249">
        <v>82756.289999999994</v>
      </c>
      <c r="F179" s="95">
        <f t="shared" si="1"/>
        <v>14.387043778489394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6525</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6525</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925252</v>
      </c>
      <c r="E189" s="249">
        <v>1601686.32</v>
      </c>
      <c r="F189" s="95">
        <f t="shared" si="1"/>
        <v>173.10811757229382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704440</v>
      </c>
      <c r="E206" s="106">
        <f t="shared" si="37"/>
        <v>489313.86</v>
      </c>
      <c r="F206" s="95">
        <f t="shared" si="1"/>
        <v>69.461396286411897</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704440</v>
      </c>
      <c r="E207" s="106">
        <f t="shared" si="38"/>
        <v>489313.86</v>
      </c>
      <c r="F207" s="95">
        <f t="shared" si="1"/>
        <v>69.461396286411897</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704440</v>
      </c>
      <c r="E212" s="249">
        <v>489313.86</v>
      </c>
      <c r="F212" s="95">
        <f t="shared" si="1"/>
        <v>69.461396286411897</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26319018</v>
      </c>
      <c r="E237" s="106">
        <f t="shared" si="41"/>
        <v>28937602.020000003</v>
      </c>
      <c r="F237" s="95">
        <f t="shared" si="1"/>
        <v>109.94939864397676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26812189</v>
      </c>
      <c r="E238" s="106">
        <f t="shared" si="42"/>
        <v>27790545.060000002</v>
      </c>
      <c r="F238" s="95">
        <f t="shared" si="1"/>
        <v>103.64892273435788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45131657</v>
      </c>
      <c r="E239" s="106">
        <f t="shared" si="43"/>
        <v>47851828.640000001</v>
      </c>
      <c r="F239" s="95">
        <f t="shared" si="1"/>
        <v>106.02719204393493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44286143</v>
      </c>
      <c r="E240" s="249">
        <v>47006314.640000001</v>
      </c>
      <c r="F240" s="95">
        <f t="shared" si="1"/>
        <v>106.14226359699015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845514</v>
      </c>
      <c r="E241" s="249">
        <v>845514</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18319468</v>
      </c>
      <c r="E242" s="106">
        <f t="shared" si="44"/>
        <v>20061283.579999998</v>
      </c>
      <c r="F242" s="95">
        <f t="shared" si="1"/>
        <v>109.50800307083153</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18319468</v>
      </c>
      <c r="E243" s="249">
        <v>20061283.579999998</v>
      </c>
      <c r="F243" s="95">
        <f t="shared" si="1"/>
        <v>109.50800307083153</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-493171</v>
      </c>
      <c r="E245" s="106">
        <f t="shared" si="45"/>
        <v>1147056.96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1147056.96</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v>1147056.96</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493171</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493171</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87055</v>
      </c>
      <c r="E264" s="249"/>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712091</v>
      </c>
      <c r="E287" s="249">
        <v>112051.1</v>
      </c>
      <c r="F287" s="95">
        <f t="shared" si="50"/>
        <v>15.735502906229682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925252</v>
      </c>
      <c r="E289" s="249">
        <v>1601686.32</v>
      </c>
      <c r="F289" s="95">
        <f t="shared" si="50"/>
        <v>173.10811757229382</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704440</v>
      </c>
      <c r="E294" s="249">
        <v>489313.86</v>
      </c>
      <c r="F294" s="95">
        <f t="shared" si="50"/>
        <v>69.461396286411897</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2" workbookViewId="0">
      <selection activeCell="E17" sqref="E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3408777</v>
      </c>
      <c r="E5" s="81">
        <f t="shared" si="0"/>
        <v>2954354.51</v>
      </c>
      <c r="F5" s="82">
        <f t="shared" ref="F5:F141" si="1">IF(D5&gt;0,IF(E5/D5&gt;=100,"&gt;&gt;100",E5/D5*100),"-")</f>
        <v>86.669046112432696</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963855</v>
      </c>
      <c r="E6" s="83">
        <f t="shared" si="2"/>
        <v>1392180.7399999998</v>
      </c>
      <c r="F6" s="65">
        <f t="shared" si="1"/>
        <v>144.43881496698151</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886800</v>
      </c>
      <c r="E7" s="251">
        <f>960870.26+14000+158543.87+385+21556</f>
        <v>1155355.1299999999</v>
      </c>
      <c r="F7" s="65">
        <f t="shared" si="1"/>
        <v>130.28361862877762</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77055</v>
      </c>
      <c r="E8" s="251">
        <v>236825.61</v>
      </c>
      <c r="F8" s="65">
        <f t="shared" si="1"/>
        <v>307.34619427681525</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2444922</v>
      </c>
      <c r="E13" s="83">
        <f t="shared" si="4"/>
        <v>1562173.77</v>
      </c>
      <c r="F13" s="65">
        <f t="shared" si="1"/>
        <v>63.894626086230979</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v>72870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2444922</v>
      </c>
      <c r="E16" s="251">
        <v>1489303.77</v>
      </c>
      <c r="F16" s="65">
        <f t="shared" si="1"/>
        <v>60.9141629058105</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40000</v>
      </c>
      <c r="E28" s="83">
        <f t="shared" si="6"/>
        <v>40000</v>
      </c>
      <c r="F28" s="65">
        <f t="shared" si="1"/>
        <v>100</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40000</v>
      </c>
      <c r="E30" s="251">
        <v>40000</v>
      </c>
      <c r="F30" s="65">
        <f t="shared" si="1"/>
        <v>100</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4763714</v>
      </c>
      <c r="E35" s="83">
        <f t="shared" si="7"/>
        <v>3002810.27</v>
      </c>
      <c r="F35" s="65">
        <f t="shared" si="1"/>
        <v>63.035066126975714</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65430</v>
      </c>
      <c r="E39" s="83">
        <f t="shared" si="9"/>
        <v>74700</v>
      </c>
      <c r="F39" s="65">
        <f t="shared" si="1"/>
        <v>114.16781292984869</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65430</v>
      </c>
      <c r="E40" s="251">
        <v>74700</v>
      </c>
      <c r="F40" s="65">
        <f t="shared" si="1"/>
        <v>114.16781292984869</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296812</v>
      </c>
      <c r="E43" s="83">
        <f t="shared" si="10"/>
        <v>425590.26</v>
      </c>
      <c r="F43" s="65">
        <f t="shared" si="1"/>
        <v>143.38714741991566</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v>28907</v>
      </c>
      <c r="E45" s="251">
        <v>38976.980000000003</v>
      </c>
      <c r="F45" s="65">
        <f t="shared" si="1"/>
        <v>134.83578372020619</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v>267905</v>
      </c>
      <c r="E48" s="251">
        <v>386613.28</v>
      </c>
      <c r="F48" s="65">
        <f t="shared" si="1"/>
        <v>144.3098411750434</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1931127.51</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v>1931127.51</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4401472</v>
      </c>
      <c r="E54" s="83">
        <f t="shared" si="12"/>
        <v>571392.5</v>
      </c>
      <c r="F54" s="65">
        <f t="shared" si="1"/>
        <v>12.981850162854608</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2797473</v>
      </c>
      <c r="E55" s="251">
        <v>571392.5</v>
      </c>
      <c r="F55" s="65">
        <f t="shared" si="1"/>
        <v>20.42530884122921</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v>1603999</v>
      </c>
      <c r="E59" s="251"/>
      <c r="F59" s="65">
        <f t="shared" si="1"/>
        <v>0</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492150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v>492150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2525</v>
      </c>
      <c r="E82" s="83">
        <f t="shared" si="16"/>
        <v>1523446.06</v>
      </c>
      <c r="F82" s="65" t="str">
        <f t="shared" si="1"/>
        <v>&gt;&gt;100</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v>1523446.06</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v>2525</v>
      </c>
      <c r="E85" s="251"/>
      <c r="F85" s="65">
        <f t="shared" si="1"/>
        <v>0</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991071</v>
      </c>
      <c r="E107" s="83">
        <f t="shared" si="21"/>
        <v>774829.93</v>
      </c>
      <c r="F107" s="65">
        <f t="shared" si="1"/>
        <v>78.181071790013036</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528215</v>
      </c>
      <c r="E108" s="251">
        <v>629479.93000000005</v>
      </c>
      <c r="F108" s="65">
        <f t="shared" si="1"/>
        <v>119.17115757788024</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177856</v>
      </c>
      <c r="E109" s="251">
        <v>56350</v>
      </c>
      <c r="F109" s="65">
        <f t="shared" si="1"/>
        <v>31.682934508816118</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285000</v>
      </c>
      <c r="E111" s="251">
        <v>89000</v>
      </c>
      <c r="F111" s="65">
        <f t="shared" si="1"/>
        <v>31.228070175438599</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1030099</v>
      </c>
      <c r="E114" s="83">
        <f t="shared" si="22"/>
        <v>1269901.83</v>
      </c>
      <c r="F114" s="65">
        <f t="shared" si="1"/>
        <v>123.27959060245665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907099</v>
      </c>
      <c r="E115" s="83">
        <f t="shared" si="23"/>
        <v>976953.96</v>
      </c>
      <c r="F115" s="65">
        <f t="shared" si="1"/>
        <v>107.70091908380452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801847</v>
      </c>
      <c r="E116" s="251">
        <v>855274.97</v>
      </c>
      <c r="F116" s="65">
        <f t="shared" si="1"/>
        <v>106.66311278834991</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105252</v>
      </c>
      <c r="E117" s="251">
        <f>116937.49+4741.5</f>
        <v>121678.99</v>
      </c>
      <c r="F117" s="65">
        <f t="shared" si="1"/>
        <v>115.60729487325656</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123000</v>
      </c>
      <c r="E118" s="83">
        <f t="shared" si="24"/>
        <v>165000</v>
      </c>
      <c r="F118" s="65">
        <f t="shared" si="1"/>
        <v>134.14634146341464</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v>123000</v>
      </c>
      <c r="E120" s="251">
        <v>165000</v>
      </c>
      <c r="F120" s="65">
        <f t="shared" si="1"/>
        <v>134.14634146341464</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v>127947.87</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337750</v>
      </c>
      <c r="E129" s="83">
        <f t="shared" si="26"/>
        <v>340156.93</v>
      </c>
      <c r="F129" s="65">
        <f t="shared" si="1"/>
        <v>100.71263656550701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165000</v>
      </c>
      <c r="E135" s="251">
        <v>215000</v>
      </c>
      <c r="F135" s="65">
        <f t="shared" si="1"/>
        <v>130.30303030303031</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172750</v>
      </c>
      <c r="E138" s="251">
        <v>125156.93</v>
      </c>
      <c r="F138" s="65">
        <f t="shared" si="1"/>
        <v>72.449742402315479</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10573936</v>
      </c>
      <c r="E141" s="108">
        <f t="shared" si="28"/>
        <v>10397649.529999999</v>
      </c>
      <c r="F141" s="84">
        <f t="shared" si="1"/>
        <v>98.332820720685262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5" sqref="E45:E4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 si="4">SUM(D24:D29)</f>
        <v>0</v>
      </c>
      <c r="E23" s="110">
        <f>SUM(E24:E29)</f>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9" workbookViewId="0">
      <selection activeCell="D61" sqref="D6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2335426</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9272725.9299999997</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5451210.2400000002</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1133836.07</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3407758.33</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631290.24</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278325.59999999998</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3821515.69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8761810.4100000001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6194579.0799999991</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1255870.8899999999</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4660382.59</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278325.59999999998</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2352098.69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215132.64</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215132.64</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2846341.5199999996</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2357027.66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755341.34</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29294.81</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v>29294.81</v>
      </c>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82756.289999999994</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82756.289999999994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643290.24</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v>643290.24</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1601686.32</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v>1601686.32</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489313.86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489313.86</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8</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29927</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8</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3224</v>
      </c>
      <c r="D221" s="125"/>
      <c r="E221" s="73">
        <f t="shared" si="20"/>
        <v>0</v>
      </c>
      <c r="F221" s="73">
        <f t="shared" si="21"/>
        <v>1</v>
      </c>
      <c r="G221" s="73"/>
      <c r="H221" s="73"/>
      <c r="I221" s="73"/>
      <c r="J221" s="73"/>
      <c r="K221" s="73"/>
      <c r="L221" s="73">
        <f>IF(AND('PR-RAS'!D189&gt;0,'PR-RAS'!D725=0),1,0)</f>
        <v>1</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cp:lastModifiedBy>
  <cp:lastPrinted>2023-02-10T07:41:30Z</cp:lastPrinted>
  <dcterms:created xsi:type="dcterms:W3CDTF">2022-04-01T05:14:30Z</dcterms:created>
  <dcterms:modified xsi:type="dcterms:W3CDTF">2023-05-26T08:01:20Z</dcterms:modified>
</cp:coreProperties>
</file>